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dfao365-my.sharepoint.com/personal/winnie_crouch_cdfa_ca_gov/Documents/CNIP/2026 WIC and Senior Expansion/RFP/draft/"/>
    </mc:Choice>
  </mc:AlternateContent>
  <xr:revisionPtr revIDLastSave="1867" documentId="8_{616D0C65-CDEC-480C-92AC-57F6858ECE8E}" xr6:coauthVersionLast="47" xr6:coauthVersionMax="47" xr10:uidLastSave="{0CFC4CFA-CB2B-443D-871D-4BE51D357894}"/>
  <bookViews>
    <workbookView xWindow="-108" yWindow="-108" windowWidth="23256" windowHeight="12456" activeTab="2" xr2:uid="{00000000-000D-0000-FFFF-FFFF00000000}"/>
  </bookViews>
  <sheets>
    <sheet name="a. example" sheetId="11" r:id="rId1"/>
    <sheet name="b. calculator" sheetId="9" r:id="rId2"/>
    <sheet name="c. overview" sheetId="10"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4" i="11" l="1"/>
  <c r="F125" i="11"/>
  <c r="F123" i="11"/>
  <c r="F115" i="11"/>
  <c r="H115" i="11" s="1"/>
  <c r="F114" i="11"/>
  <c r="F97" i="11"/>
  <c r="H97" i="11" s="1"/>
  <c r="F96" i="11"/>
  <c r="F84" i="11"/>
  <c r="F66" i="11"/>
  <c r="F73" i="11" s="1"/>
  <c r="K66" i="11"/>
  <c r="F65" i="11"/>
  <c r="F35" i="11"/>
  <c r="F34" i="11"/>
  <c r="F17" i="11"/>
  <c r="F16" i="11"/>
  <c r="K16" i="11"/>
  <c r="F30" i="11"/>
  <c r="H17" i="11"/>
  <c r="G133" i="11"/>
  <c r="H132" i="11"/>
  <c r="H131" i="11"/>
  <c r="H130" i="11"/>
  <c r="H129" i="11"/>
  <c r="H128" i="11"/>
  <c r="H127" i="11"/>
  <c r="H126" i="11"/>
  <c r="H125" i="11"/>
  <c r="H124" i="11"/>
  <c r="G119" i="11"/>
  <c r="H118" i="11"/>
  <c r="H117" i="11"/>
  <c r="H116" i="11"/>
  <c r="H114" i="11"/>
  <c r="G110" i="11"/>
  <c r="F110" i="11"/>
  <c r="H109" i="11"/>
  <c r="H108" i="11"/>
  <c r="H107" i="11"/>
  <c r="H106" i="11"/>
  <c r="H105" i="11"/>
  <c r="G101" i="11"/>
  <c r="H100" i="11"/>
  <c r="H99" i="11"/>
  <c r="H98" i="11"/>
  <c r="G92" i="11"/>
  <c r="F92" i="11"/>
  <c r="H91" i="11"/>
  <c r="H90" i="11"/>
  <c r="H89" i="11"/>
  <c r="H88" i="11"/>
  <c r="H87" i="11"/>
  <c r="H86" i="11"/>
  <c r="H85" i="11"/>
  <c r="H84" i="11"/>
  <c r="G79" i="11"/>
  <c r="F79" i="11"/>
  <c r="J79" i="11" s="1"/>
  <c r="H78" i="11"/>
  <c r="H77" i="11"/>
  <c r="G73" i="11"/>
  <c r="H72" i="11"/>
  <c r="H71" i="11"/>
  <c r="H70" i="11"/>
  <c r="H69" i="11"/>
  <c r="H68" i="11"/>
  <c r="H67" i="11"/>
  <c r="H65" i="11"/>
  <c r="G61" i="11"/>
  <c r="F61" i="11"/>
  <c r="H60" i="11"/>
  <c r="H59" i="11"/>
  <c r="H58" i="11"/>
  <c r="H57" i="11"/>
  <c r="H56" i="11"/>
  <c r="H55" i="11"/>
  <c r="G49" i="11"/>
  <c r="G51" i="11" s="1"/>
  <c r="F49" i="11"/>
  <c r="J49" i="11" s="1"/>
  <c r="H48" i="11"/>
  <c r="H47" i="11"/>
  <c r="H46" i="11"/>
  <c r="H45" i="11"/>
  <c r="H44" i="11"/>
  <c r="H43" i="11"/>
  <c r="H42" i="11"/>
  <c r="H41" i="11"/>
  <c r="H40" i="11"/>
  <c r="H39" i="11"/>
  <c r="H38" i="11"/>
  <c r="H37" i="11"/>
  <c r="H36" i="11"/>
  <c r="H35" i="11"/>
  <c r="H34" i="11"/>
  <c r="G30" i="11"/>
  <c r="H29" i="11"/>
  <c r="H28" i="11"/>
  <c r="H27" i="11"/>
  <c r="H26" i="11"/>
  <c r="H25" i="11"/>
  <c r="H24" i="11"/>
  <c r="H23" i="11"/>
  <c r="H22" i="11"/>
  <c r="H21" i="11"/>
  <c r="H20" i="11"/>
  <c r="H19" i="11"/>
  <c r="H18" i="11"/>
  <c r="J141" i="9"/>
  <c r="H141" i="9"/>
  <c r="G141" i="9"/>
  <c r="F141" i="9"/>
  <c r="H138" i="9"/>
  <c r="F138" i="9"/>
  <c r="H93" i="9"/>
  <c r="H94" i="9"/>
  <c r="H95" i="9"/>
  <c r="H96" i="9"/>
  <c r="H75" i="9"/>
  <c r="H13" i="9"/>
  <c r="H31" i="9"/>
  <c r="H104" i="9"/>
  <c r="H102" i="9"/>
  <c r="H88" i="9"/>
  <c r="H53" i="9"/>
  <c r="H57" i="9"/>
  <c r="H33" i="9"/>
  <c r="H22" i="9"/>
  <c r="C4" i="10"/>
  <c r="C3" i="10"/>
  <c r="F133" i="11" l="1"/>
  <c r="J133" i="11" s="1"/>
  <c r="H123" i="11"/>
  <c r="H133" i="11" s="1"/>
  <c r="F119" i="11"/>
  <c r="J119" i="11" s="1"/>
  <c r="F101" i="11"/>
  <c r="J101" i="11" s="1"/>
  <c r="H96" i="11"/>
  <c r="H101" i="11" s="1"/>
  <c r="H79" i="11"/>
  <c r="J73" i="11"/>
  <c r="H66" i="11"/>
  <c r="H73" i="11" s="1"/>
  <c r="H16" i="11"/>
  <c r="H30" i="11" s="1"/>
  <c r="J110" i="11"/>
  <c r="H119" i="11"/>
  <c r="H61" i="11"/>
  <c r="H92" i="11"/>
  <c r="G135" i="11"/>
  <c r="F51" i="11"/>
  <c r="J51" i="11" s="1"/>
  <c r="H110" i="11"/>
  <c r="H49" i="11"/>
  <c r="J61" i="11"/>
  <c r="J92" i="11"/>
  <c r="J30" i="11"/>
  <c r="F76" i="9"/>
  <c r="H62" i="9"/>
  <c r="H18" i="9"/>
  <c r="H67" i="9"/>
  <c r="H52" i="9"/>
  <c r="H69" i="9"/>
  <c r="H15" i="9"/>
  <c r="H17" i="9"/>
  <c r="H56" i="9"/>
  <c r="H63" i="9"/>
  <c r="H54" i="9"/>
  <c r="G70" i="9"/>
  <c r="H103" i="9"/>
  <c r="H19" i="9"/>
  <c r="H124" i="9"/>
  <c r="H125" i="9"/>
  <c r="G116" i="9"/>
  <c r="F107" i="9"/>
  <c r="H97" i="9"/>
  <c r="G98" i="9"/>
  <c r="H66" i="9"/>
  <c r="H55" i="9"/>
  <c r="G58" i="9"/>
  <c r="F58" i="9"/>
  <c r="H21" i="9"/>
  <c r="H65" i="9"/>
  <c r="G27" i="9"/>
  <c r="F130" i="9"/>
  <c r="G76" i="9"/>
  <c r="G130" i="9"/>
  <c r="G89" i="9"/>
  <c r="G107" i="9"/>
  <c r="F27" i="9"/>
  <c r="H14" i="9"/>
  <c r="H26" i="9"/>
  <c r="H106" i="9"/>
  <c r="H126" i="9"/>
  <c r="H111" i="9"/>
  <c r="H86" i="9"/>
  <c r="F116" i="9"/>
  <c r="H122" i="9"/>
  <c r="F89" i="9"/>
  <c r="F46" i="9"/>
  <c r="J46" i="9" s="1"/>
  <c r="G46" i="9"/>
  <c r="H128" i="9"/>
  <c r="H25" i="9"/>
  <c r="H105" i="9"/>
  <c r="H68" i="9"/>
  <c r="H123" i="9"/>
  <c r="H129" i="9"/>
  <c r="H23" i="9"/>
  <c r="H24" i="9"/>
  <c r="H81" i="9"/>
  <c r="H39" i="9"/>
  <c r="H38" i="9"/>
  <c r="H64" i="9"/>
  <c r="H32" i="9"/>
  <c r="H36" i="9"/>
  <c r="H121" i="9"/>
  <c r="H20" i="9"/>
  <c r="H45" i="9"/>
  <c r="H43" i="9"/>
  <c r="H41" i="9"/>
  <c r="H44" i="9"/>
  <c r="H115" i="9"/>
  <c r="H114" i="9"/>
  <c r="H113" i="9"/>
  <c r="H112" i="9"/>
  <c r="H85" i="9"/>
  <c r="H84" i="9"/>
  <c r="H82" i="9"/>
  <c r="H83" i="9"/>
  <c r="H87" i="9"/>
  <c r="H16" i="9"/>
  <c r="H37" i="9"/>
  <c r="H35" i="9"/>
  <c r="H34" i="9"/>
  <c r="H42" i="9"/>
  <c r="H120" i="9"/>
  <c r="H127" i="9"/>
  <c r="H40" i="9"/>
  <c r="H74" i="9"/>
  <c r="H76" i="9" s="1"/>
  <c r="F135" i="11" l="1"/>
  <c r="F138" i="11" s="1"/>
  <c r="F141" i="11" s="1"/>
  <c r="H51" i="11"/>
  <c r="G138" i="11"/>
  <c r="G143" i="11" s="1"/>
  <c r="H135" i="11"/>
  <c r="D13" i="10"/>
  <c r="J76" i="9"/>
  <c r="J130" i="9"/>
  <c r="H27" i="9"/>
  <c r="J27" i="9"/>
  <c r="C18" i="10"/>
  <c r="J116" i="9"/>
  <c r="C15" i="10"/>
  <c r="J89" i="9"/>
  <c r="G132" i="9"/>
  <c r="C17" i="10"/>
  <c r="J107" i="9"/>
  <c r="D11" i="10"/>
  <c r="J58" i="9"/>
  <c r="F70" i="9"/>
  <c r="H58" i="9"/>
  <c r="F48" i="9"/>
  <c r="G48" i="9"/>
  <c r="H116" i="9"/>
  <c r="H70" i="9"/>
  <c r="H130" i="9"/>
  <c r="H89" i="9"/>
  <c r="H46" i="9"/>
  <c r="C9" i="10"/>
  <c r="C8" i="10"/>
  <c r="H107" i="9"/>
  <c r="J135" i="11" l="1"/>
  <c r="H138" i="11"/>
  <c r="J138" i="11"/>
  <c r="F143" i="11"/>
  <c r="J143" i="11" s="1"/>
  <c r="H141" i="11"/>
  <c r="J48" i="9"/>
  <c r="D12" i="10"/>
  <c r="J70" i="9"/>
  <c r="G135" i="9"/>
  <c r="D25" i="10" s="1"/>
  <c r="H48" i="9"/>
  <c r="D7" i="10"/>
  <c r="H143" i="11" l="1"/>
  <c r="C19" i="10"/>
  <c r="H98" i="9" l="1"/>
  <c r="H132" i="9" s="1"/>
  <c r="H135" i="9" s="1"/>
  <c r="F98" i="9"/>
  <c r="J98" i="9" l="1"/>
  <c r="F132" i="9"/>
  <c r="J132" i="9" s="1"/>
  <c r="C16" i="10"/>
  <c r="F135" i="9" l="1"/>
  <c r="D14" i="10"/>
  <c r="D21" i="10" l="1"/>
  <c r="J135" i="9"/>
  <c r="D22" i="10" l="1"/>
  <c r="D23" i="10" l="1"/>
  <c r="D2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Chang, Mai Err@CDFA</author>
  </authors>
  <commentList>
    <comment ref="B53" authorId="0" shapeId="0" xr:uid="{CB39447F-4A4B-494E-93E8-B68D7FEB4E71}">
      <text>
        <r>
          <rPr>
            <sz val="14"/>
            <color indexed="81"/>
            <rFont val="Tahoma"/>
            <family val="2"/>
          </rPr>
          <t>Allowable as direct costs, provided that items with a unit cost of $5,000 or more have prior written approval of the Federal awarding agency or pass-through entity. eCFR :: 2 CFR 200.439 -- Equipment and other capital expenditures</t>
        </r>
      </text>
    </comment>
  </commentList>
</comments>
</file>

<file path=xl/sharedStrings.xml><?xml version="1.0" encoding="utf-8"?>
<sst xmlns="http://schemas.openxmlformats.org/spreadsheetml/2006/main" count="210" uniqueCount="104">
  <si>
    <t>Instructions:</t>
  </si>
  <si>
    <t xml:space="preserve">This is the example tab and is locked for editing. You may click on cells to see formulas or amount entered as examples. Fill out your budget in the calculator tab. </t>
  </si>
  <si>
    <t>Project Title:</t>
  </si>
  <si>
    <t>California Nutrition Incentive Program</t>
  </si>
  <si>
    <t>Project Leader(s):</t>
  </si>
  <si>
    <t>CDFA</t>
  </si>
  <si>
    <t>Line Items</t>
  </si>
  <si>
    <t>A.</t>
  </si>
  <si>
    <t>PERSONNEL</t>
  </si>
  <si>
    <t>Salary</t>
  </si>
  <si>
    <t>Full Name, Project Role</t>
  </si>
  <si>
    <t>Base Salary or Hourly Wage</t>
  </si>
  <si>
    <t>% FTE or # of hours on project</t>
  </si>
  <si>
    <t>Lisa</t>
  </si>
  <si>
    <t>Jack</t>
  </si>
  <si>
    <t>Salary Total</t>
  </si>
  <si>
    <t>Fringe Benefits</t>
  </si>
  <si>
    <t>Fringe %</t>
  </si>
  <si>
    <t>Benefits Total</t>
  </si>
  <si>
    <t>Personnel Cost (A)</t>
  </si>
  <si>
    <t>B.</t>
  </si>
  <si>
    <t>EQUIPMENT</t>
  </si>
  <si>
    <t>Description</t>
  </si>
  <si>
    <t>$ per unit</t>
  </si>
  <si>
    <t>qty</t>
  </si>
  <si>
    <t>Equipment Cost (B)</t>
  </si>
  <si>
    <t>C.</t>
  </si>
  <si>
    <t>TRAVEL</t>
  </si>
  <si>
    <t>Miles</t>
  </si>
  <si>
    <t>Freq</t>
  </si>
  <si>
    <t>Site visits</t>
  </si>
  <si>
    <t>Travel Cost (C)</t>
  </si>
  <si>
    <t>D.</t>
  </si>
  <si>
    <t>Incentives</t>
  </si>
  <si>
    <t>Incentives (D)</t>
  </si>
  <si>
    <t xml:space="preserve">E. </t>
  </si>
  <si>
    <t>OTHER DIRECT COSTS</t>
  </si>
  <si>
    <t>1) Materials and Supplies</t>
  </si>
  <si>
    <t>Office supplies (ink, paper)</t>
  </si>
  <si>
    <t>Materials and Supplies Total</t>
  </si>
  <si>
    <t>2) Publication Costs</t>
  </si>
  <si>
    <t>Mailers</t>
  </si>
  <si>
    <t>Banner</t>
  </si>
  <si>
    <t>Publication Costs Total</t>
  </si>
  <si>
    <t>3) Computer Services</t>
  </si>
  <si>
    <t>Computer Services Total</t>
  </si>
  <si>
    <t>4) Equipment or Facility Rental/User Fees*</t>
  </si>
  <si>
    <t>Equipment or Facility Rental/User Fees Total</t>
  </si>
  <si>
    <t>5) Subaward/Contractual Costs</t>
  </si>
  <si>
    <t>Hourly rate / price per subaward</t>
  </si>
  <si>
    <t># of hours / qty of subaward</t>
  </si>
  <si>
    <t>Subaward/Contractual Costs Total</t>
  </si>
  <si>
    <t>Other Direct Costs (E)</t>
  </si>
  <si>
    <t xml:space="preserve">F. </t>
  </si>
  <si>
    <t>TOTAL DIRECT</t>
  </si>
  <si>
    <t>Total Direct Costs (F)</t>
  </si>
  <si>
    <t>G.</t>
  </si>
  <si>
    <t>TOTAL INDIRECT</t>
  </si>
  <si>
    <t>Total Indirect Costs (G)</t>
  </si>
  <si>
    <t>For review only. Tab is locked. Information inserted in the calculation will automatically fill in this tab.</t>
  </si>
  <si>
    <t xml:space="preserve">D. </t>
  </si>
  <si>
    <t>INCENTIVES</t>
  </si>
  <si>
    <t>1. Materials and Supplies</t>
  </si>
  <si>
    <t>2. Publication Costs</t>
  </si>
  <si>
    <t>3. Computer Services</t>
  </si>
  <si>
    <t>4. Equipment or Facility Rental/User Fees</t>
  </si>
  <si>
    <t>5. Subaward/Contractual Costs</t>
  </si>
  <si>
    <t>F.</t>
  </si>
  <si>
    <t>TOTAL DIRECT COSTS</t>
  </si>
  <si>
    <t>TOTAL INDIRECT COSTS</t>
  </si>
  <si>
    <t>H.</t>
  </si>
  <si>
    <t>TOTAL CDFA FUNDING REQUESTED</t>
  </si>
  <si>
    <t>TOTAL COST SHARE/MATCHING FUNDS</t>
  </si>
  <si>
    <t>TOTAL PROJECT BUDGET</t>
  </si>
  <si>
    <t>Total CNIP Requested</t>
  </si>
  <si>
    <t xml:space="preserve"> </t>
  </si>
  <si>
    <t>Total Requested + Match</t>
  </si>
  <si>
    <t>Total Match</t>
  </si>
  <si>
    <t>Total Budget (by row)</t>
  </si>
  <si>
    <t>TOTAL</t>
  </si>
  <si>
    <t>none</t>
  </si>
  <si>
    <t>Farmers Market Association x 3 seasons ($15,000 request, $9,000 match)</t>
  </si>
  <si>
    <t>purple text = manual formulas inserted</t>
  </si>
  <si>
    <t>green text = automated formula</t>
  </si>
  <si>
    <t>Requested Budget Amount</t>
  </si>
  <si>
    <t>EQUIPMENT*</t>
  </si>
  <si>
    <t>4) Equipment or Facility Rental/User Fees</t>
  </si>
  <si>
    <t>9 months</t>
  </si>
  <si>
    <t>TOTAL INDIRECT*</t>
  </si>
  <si>
    <t>*Indirect costs are capped at 15% of operating expenses unless the applicant has a state negotiated indirect cost agreement, a copy of which needs to be submitted as an attachment to this application. Operating expenses do not include incentives.</t>
  </si>
  <si>
    <t>Notes</t>
  </si>
  <si>
    <t>Additional Calculation</t>
  </si>
  <si>
    <t>(($95,000 / 12 months) * 9 month)s * 20% = $14,250. $2,000 in-kind to match.</t>
  </si>
  <si>
    <t>Conference ($200 flight, $600 hotel, $100 registration, $200 meals), 2 person</t>
  </si>
  <si>
    <t>$500 matching funds</t>
  </si>
  <si>
    <t>Internet ($100/mo, 9 mo)</t>
  </si>
  <si>
    <t>IT consultant support</t>
  </si>
  <si>
    <t>Storage rental ($200/mo, 9months)</t>
  </si>
  <si>
    <t>Van rental ($65/day, 30 days)</t>
  </si>
  <si>
    <t>POS support</t>
  </si>
  <si>
    <t>matching funds only</t>
  </si>
  <si>
    <t xml:space="preserve">Translation services </t>
  </si>
  <si>
    <t>Outreach Associate ($20/hour, 300 hours)</t>
  </si>
  <si>
    <t>Event Associate ($20/hour, 200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</si>
</sst>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quot;$&quot;* #,##0_);_(&quot;$&quot;* \(#,##0\);_(&quot;$&quot;* &quot;-&quot;??_);_(@_)"/>
  </numFmts>
  <fonts count="40" x14ac:knownFonts="1">
    <font>
      <sz val="11"/>
      <color theme="1"/>
      <name val="Aptos Narrow"/>
      <family val="2"/>
      <scheme val="minor"/>
    </font>
    <font>
      <sz val="11"/>
      <color theme="1"/>
      <name val="Arial Narrow"/>
      <family val="2"/>
    </font>
    <font>
      <sz val="12"/>
      <name val="Arial Narrow"/>
      <family val="2"/>
    </font>
    <font>
      <b/>
      <sz val="12"/>
      <color theme="1"/>
      <name val="Arial Narrow"/>
      <family val="2"/>
    </font>
    <font>
      <sz val="12"/>
      <color theme="1"/>
      <name val="Aptos Narrow"/>
      <family val="2"/>
      <scheme val="minor"/>
    </font>
    <font>
      <sz val="12"/>
      <color theme="1"/>
      <name val="Arial Narrow"/>
      <family val="2"/>
    </font>
    <font>
      <i/>
      <sz val="12"/>
      <color theme="1"/>
      <name val="Arial Narrow"/>
      <family val="2"/>
    </font>
    <font>
      <sz val="12"/>
      <color rgb="FF000000"/>
      <name val="Arial Narrow"/>
      <family val="2"/>
    </font>
    <font>
      <b/>
      <sz val="14"/>
      <name val="Arial Narrow"/>
      <family val="2"/>
    </font>
    <font>
      <sz val="14"/>
      <color theme="1"/>
      <name val="Arial Narrow"/>
      <family val="2"/>
    </font>
    <font>
      <b/>
      <sz val="14"/>
      <color theme="1"/>
      <name val="Arial Narrow"/>
      <family val="2"/>
    </font>
    <font>
      <i/>
      <sz val="12"/>
      <name val="Arial Narrow"/>
      <family val="2"/>
    </font>
    <font>
      <i/>
      <sz val="12"/>
      <color rgb="FF000000"/>
      <name val="Arial Narrow"/>
      <family val="2"/>
    </font>
    <font>
      <sz val="12"/>
      <color theme="0"/>
      <name val="Aptos Narrow"/>
      <family val="2"/>
      <scheme val="minor"/>
    </font>
    <font>
      <sz val="12"/>
      <color theme="0"/>
      <name val="Arial Narrow"/>
      <family val="2"/>
    </font>
    <font>
      <b/>
      <sz val="12"/>
      <color theme="0"/>
      <name val="Arial"/>
      <family val="2"/>
    </font>
    <font>
      <sz val="14"/>
      <name val="Arial Narrow"/>
      <family val="2"/>
    </font>
    <font>
      <b/>
      <sz val="14"/>
      <name val="Arial"/>
      <family val="2"/>
    </font>
    <font>
      <u/>
      <sz val="14"/>
      <name val="Arial Narrow"/>
      <family val="2"/>
    </font>
    <font>
      <i/>
      <sz val="14"/>
      <name val="Arial Narrow"/>
      <family val="2"/>
    </font>
    <font>
      <sz val="14"/>
      <name val="Aptos Narrow"/>
      <family val="2"/>
    </font>
    <font>
      <sz val="14"/>
      <color theme="0"/>
      <name val="Arial Narrow"/>
      <family val="2"/>
    </font>
    <font>
      <sz val="14"/>
      <color theme="1"/>
      <name val="Aptos Narrow"/>
      <family val="2"/>
      <scheme val="minor"/>
    </font>
    <font>
      <sz val="14"/>
      <color theme="0"/>
      <name val="Aptos Narrow"/>
      <family val="2"/>
      <scheme val="minor"/>
    </font>
    <font>
      <i/>
      <sz val="14"/>
      <color theme="9"/>
      <name val="Arial Narrow"/>
      <family val="2"/>
    </font>
    <font>
      <b/>
      <i/>
      <sz val="14"/>
      <color theme="9"/>
      <name val="Arial Narrow"/>
      <family val="2"/>
    </font>
    <font>
      <i/>
      <sz val="14"/>
      <color theme="8"/>
      <name val="Arial Narrow"/>
      <family val="2"/>
    </font>
    <font>
      <sz val="14"/>
      <color theme="9"/>
      <name val="Arial Narrow"/>
      <family val="2"/>
    </font>
    <font>
      <sz val="14"/>
      <name val="Aptos Narrow"/>
      <family val="2"/>
      <scheme val="minor"/>
    </font>
    <font>
      <b/>
      <sz val="14"/>
      <color theme="9"/>
      <name val="Arial Narrow"/>
      <family val="2"/>
    </font>
    <font>
      <sz val="14"/>
      <color theme="9"/>
      <name val="Aptos Narrow"/>
      <family val="2"/>
      <scheme val="minor"/>
    </font>
    <font>
      <sz val="14"/>
      <color indexed="81"/>
      <name val="Tahoma"/>
      <family val="2"/>
    </font>
    <font>
      <i/>
      <sz val="12"/>
      <name val="Aptos Narrow"/>
      <family val="2"/>
      <scheme val="minor"/>
    </font>
    <font>
      <sz val="14"/>
      <color rgb="FF92D050"/>
      <name val="Arial Narrow"/>
      <family val="2"/>
    </font>
    <font>
      <b/>
      <sz val="14"/>
      <color rgb="FF92D050"/>
      <name val="Arial Narrow"/>
      <family val="2"/>
    </font>
    <font>
      <sz val="14"/>
      <color rgb="FF92D050"/>
      <name val="Aptos Narrow"/>
      <family val="2"/>
      <scheme val="minor"/>
    </font>
    <font>
      <i/>
      <sz val="14"/>
      <name val="Aptos Narrow"/>
      <family val="2"/>
    </font>
    <font>
      <sz val="14"/>
      <color theme="8"/>
      <name val="Arial Narrow"/>
      <family val="2"/>
    </font>
    <font>
      <sz val="14"/>
      <color theme="6"/>
      <name val="Arial Narrow"/>
      <family val="2"/>
    </font>
    <font>
      <b/>
      <sz val="14"/>
      <color theme="6"/>
      <name val="Arial Narrow"/>
      <family val="2"/>
    </font>
  </fonts>
  <fills count="7">
    <fill>
      <patternFill patternType="none"/>
    </fill>
    <fill>
      <patternFill patternType="gray125"/>
    </fill>
    <fill>
      <patternFill patternType="solid">
        <fgColor rgb="FFEFF7FF"/>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EFF7FF"/>
        <bgColor rgb="FFEFF7FF"/>
      </patternFill>
    </fill>
    <fill>
      <patternFill patternType="solid">
        <fgColor theme="9" tint="0.59999389629810485"/>
        <bgColor indexed="64"/>
      </patternFill>
    </fill>
  </fills>
  <borders count="69">
    <border>
      <left/>
      <right/>
      <top/>
      <bottom/>
      <diagonal/>
    </border>
    <border>
      <left/>
      <right/>
      <top style="thin">
        <color indexed="64"/>
      </top>
      <bottom style="double">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right/>
      <top/>
      <bottom style="double">
        <color indexed="64"/>
      </bottom>
      <diagonal/>
    </border>
    <border>
      <left style="thin">
        <color theme="4" tint="0.59996337778862885"/>
      </left>
      <right/>
      <top style="thin">
        <color theme="4" tint="0.59996337778862885"/>
      </top>
      <bottom style="thin">
        <color theme="4" tint="0.59996337778862885"/>
      </bottom>
      <diagonal/>
    </border>
    <border>
      <left/>
      <right style="thin">
        <color theme="4" tint="0.59996337778862885"/>
      </right>
      <top style="thin">
        <color theme="4" tint="0.59996337778862885"/>
      </top>
      <bottom style="thin">
        <color theme="4" tint="0.59996337778862885"/>
      </bottom>
      <diagonal/>
    </border>
    <border>
      <left/>
      <right/>
      <top style="thin">
        <color theme="4" tint="0.59996337778862885"/>
      </top>
      <bottom style="thin">
        <color theme="4" tint="0.59996337778862885"/>
      </bottom>
      <diagonal/>
    </border>
    <border>
      <left style="medium">
        <color rgb="FF000000"/>
      </left>
      <right/>
      <top/>
      <bottom/>
      <diagonal/>
    </border>
    <border>
      <left style="medium">
        <color rgb="FF000000"/>
      </left>
      <right/>
      <top/>
      <bottom style="medium">
        <color rgb="FF000000"/>
      </bottom>
      <diagonal/>
    </border>
    <border>
      <left/>
      <right/>
      <top style="thin">
        <color theme="4" tint="0.59996337778862885"/>
      </top>
      <bottom/>
      <diagonal/>
    </border>
    <border>
      <left/>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style="double">
        <color rgb="FF000000"/>
      </bottom>
      <diagonal/>
    </border>
    <border>
      <left/>
      <right/>
      <top/>
      <bottom style="medium">
        <color rgb="FF000000"/>
      </bottom>
      <diagonal/>
    </border>
    <border>
      <left style="thin">
        <color theme="3" tint="0.79998168889431442"/>
      </left>
      <right style="thin">
        <color theme="4" tint="0.59996337778862885"/>
      </right>
      <top style="thin">
        <color theme="4" tint="0.59996337778862885"/>
      </top>
      <bottom style="thin">
        <color theme="4" tint="0.59996337778862885"/>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bottom style="thin">
        <color theme="4" tint="0.59996337778862885"/>
      </bottom>
      <diagonal/>
    </border>
    <border>
      <left style="thin">
        <color indexed="64"/>
      </left>
      <right style="thin">
        <color indexed="64"/>
      </right>
      <top style="medium">
        <color indexed="64"/>
      </top>
      <bottom style="thin">
        <color indexed="64"/>
      </bottom>
      <diagonal/>
    </border>
    <border>
      <left style="medium">
        <color rgb="FF000000"/>
      </left>
      <right/>
      <top style="medium">
        <color rgb="FF000000"/>
      </top>
      <bottom style="medium">
        <color indexed="64"/>
      </bottom>
      <diagonal/>
    </border>
    <border>
      <left style="thin">
        <color rgb="FFB8D4EF"/>
      </left>
      <right style="thin">
        <color rgb="FFB8D4EF"/>
      </right>
      <top style="thin">
        <color rgb="FFB8D4EF"/>
      </top>
      <bottom style="thin">
        <color rgb="FFB8D4EF"/>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rgb="FF000000"/>
      </bottom>
      <diagonal/>
    </border>
    <border>
      <left style="thin">
        <color indexed="64"/>
      </left>
      <right style="thin">
        <color indexed="64"/>
      </right>
      <top/>
      <bottom style="medium">
        <color rgb="FF000000"/>
      </bottom>
      <diagonal/>
    </border>
    <border>
      <left/>
      <right style="thin">
        <color indexed="64"/>
      </right>
      <top/>
      <bottom/>
      <diagonal/>
    </border>
    <border>
      <left style="thin">
        <color rgb="FF83CAEB"/>
      </left>
      <right/>
      <top style="thin">
        <color rgb="FF83CAEB"/>
      </top>
      <bottom style="thin">
        <color rgb="FF83CAEB"/>
      </bottom>
      <diagonal/>
    </border>
    <border>
      <left/>
      <right style="thin">
        <color rgb="FF83CAEB"/>
      </right>
      <top style="thin">
        <color rgb="FF83CAEB"/>
      </top>
      <bottom style="thin">
        <color rgb="FF83CAEB"/>
      </bottom>
      <diagonal/>
    </border>
    <border>
      <left style="thin">
        <color rgb="FF83CAEB"/>
      </left>
      <right style="thin">
        <color rgb="FF83CAEB"/>
      </right>
      <top style="thin">
        <color rgb="FF83CAEB"/>
      </top>
      <bottom style="thin">
        <color rgb="FF83CAEB"/>
      </bottom>
      <diagonal/>
    </border>
    <border>
      <left style="medium">
        <color indexed="64"/>
      </left>
      <right/>
      <top style="thin">
        <color theme="3" tint="0.79998168889431442"/>
      </top>
      <bottom style="thin">
        <color theme="3" tint="0.79998168889431442"/>
      </bottom>
      <diagonal/>
    </border>
    <border>
      <left style="thin">
        <color theme="4" tint="0.59996337778862885"/>
      </left>
      <right/>
      <top style="thin">
        <color theme="4" tint="0.59996337778862885"/>
      </top>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rgb="FF000000"/>
      </top>
      <bottom style="medium">
        <color rgb="FF000000"/>
      </bottom>
      <diagonal/>
    </border>
    <border>
      <left style="medium">
        <color indexed="64"/>
      </left>
      <right/>
      <top style="medium">
        <color rgb="FF000000"/>
      </top>
      <bottom style="thin">
        <color theme="3" tint="0.79998168889431442"/>
      </bottom>
      <diagonal/>
    </border>
    <border>
      <left/>
      <right/>
      <top style="thin">
        <color theme="4" tint="0.59996337778862885"/>
      </top>
      <bottom style="thin">
        <color rgb="FF000000"/>
      </bottom>
      <diagonal/>
    </border>
    <border>
      <left style="medium">
        <color indexed="64"/>
      </left>
      <right/>
      <top style="thin">
        <color theme="3" tint="0.79998168889431442"/>
      </top>
      <bottom style="thin">
        <color rgb="FFB8D4EF"/>
      </bottom>
      <diagonal/>
    </border>
    <border>
      <left style="medium">
        <color indexed="64"/>
      </left>
      <right/>
      <top style="thin">
        <color rgb="FFB8D4EF"/>
      </top>
      <bottom style="thin">
        <color rgb="FFB8D4EF"/>
      </bottom>
      <diagonal/>
    </border>
    <border>
      <left style="medium">
        <color indexed="64"/>
      </left>
      <right/>
      <top/>
      <bottom style="thin">
        <color theme="3" tint="0.79998168889431442"/>
      </bottom>
      <diagonal/>
    </border>
    <border>
      <left style="medium">
        <color indexed="64"/>
      </left>
      <right/>
      <top style="thin">
        <color rgb="FF000000"/>
      </top>
      <bottom style="double">
        <color rgb="FF000000"/>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top style="thin">
        <color rgb="FF83CAEB"/>
      </top>
      <bottom style="thin">
        <color rgb="FF83CAEB"/>
      </bottom>
      <diagonal/>
    </border>
    <border>
      <left/>
      <right style="thin">
        <color indexed="64"/>
      </right>
      <top style="thin">
        <color indexed="64"/>
      </top>
      <bottom/>
      <diagonal/>
    </border>
    <border>
      <left style="thin">
        <color theme="4" tint="0.59996337778862885"/>
      </left>
      <right/>
      <top style="thin">
        <color theme="4" tint="0.59996337778862885"/>
      </top>
      <bottom style="thin">
        <color rgb="FF83CAEB"/>
      </bottom>
      <diagonal/>
    </border>
    <border>
      <left/>
      <right style="thin">
        <color theme="4" tint="0.59996337778862885"/>
      </right>
      <top style="thin">
        <color theme="4" tint="0.59996337778862885"/>
      </top>
      <bottom style="thin">
        <color rgb="FF83CAEB"/>
      </bottom>
      <diagonal/>
    </border>
    <border>
      <left style="medium">
        <color indexed="64"/>
      </left>
      <right style="thin">
        <color indexed="64"/>
      </right>
      <top style="thin">
        <color indexed="64"/>
      </top>
      <bottom style="double">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rgb="FF83CAEB"/>
      </right>
      <top style="thin">
        <color rgb="FF83CAEB"/>
      </top>
      <bottom/>
      <diagonal/>
    </border>
    <border>
      <left style="medium">
        <color indexed="64"/>
      </left>
      <right style="thin">
        <color indexed="64"/>
      </right>
      <top style="medium">
        <color indexed="64"/>
      </top>
      <bottom style="double">
        <color indexed="64"/>
      </bottom>
      <diagonal/>
    </border>
    <border>
      <left style="medium">
        <color indexed="64"/>
      </left>
      <right/>
      <top style="medium">
        <color rgb="FF000000"/>
      </top>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s>
  <cellStyleXfs count="1">
    <xf numFmtId="0" fontId="0" fillId="0" borderId="0"/>
  </cellStyleXfs>
  <cellXfs count="278">
    <xf numFmtId="0" fontId="0" fillId="0" borderId="0" xfId="0"/>
    <xf numFmtId="0" fontId="1" fillId="0" borderId="0" xfId="0" applyFont="1"/>
    <xf numFmtId="0" fontId="3" fillId="0" borderId="0" xfId="0" applyFont="1" applyAlignment="1">
      <alignment horizontal="left" vertical="center"/>
    </xf>
    <xf numFmtId="0" fontId="4" fillId="0" borderId="0" xfId="0" applyFont="1"/>
    <xf numFmtId="0" fontId="5" fillId="2" borderId="10" xfId="0" applyFont="1" applyFill="1" applyBorder="1" applyAlignment="1">
      <alignment horizontal="left" vertical="center"/>
    </xf>
    <xf numFmtId="0" fontId="5" fillId="2" borderId="12" xfId="0" applyFont="1" applyFill="1" applyBorder="1" applyAlignment="1">
      <alignment horizontal="left" vertical="center"/>
    </xf>
    <xf numFmtId="0" fontId="5" fillId="3" borderId="18" xfId="0" applyFont="1" applyFill="1" applyBorder="1" applyAlignment="1">
      <alignment vertical="center"/>
    </xf>
    <xf numFmtId="0" fontId="3" fillId="3" borderId="19" xfId="0" applyFont="1" applyFill="1" applyBorder="1" applyAlignment="1">
      <alignment horizontal="center" vertical="center"/>
    </xf>
    <xf numFmtId="0" fontId="3" fillId="0" borderId="3"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vertical="center"/>
    </xf>
    <xf numFmtId="44" fontId="2" fillId="2" borderId="8" xfId="0" applyNumberFormat="1" applyFont="1" applyFill="1" applyBorder="1" applyAlignment="1">
      <alignment horizontal="right" vertical="center"/>
    </xf>
    <xf numFmtId="0" fontId="6" fillId="0" borderId="0" xfId="0" applyFont="1" applyAlignment="1">
      <alignment horizontal="right" vertical="center"/>
    </xf>
    <xf numFmtId="8" fontId="5" fillId="0" borderId="0" xfId="0" applyNumberFormat="1" applyFont="1" applyAlignment="1">
      <alignment horizontal="right" vertical="center"/>
    </xf>
    <xf numFmtId="44" fontId="5" fillId="2" borderId="8" xfId="0" applyNumberFormat="1" applyFont="1" applyFill="1" applyBorder="1" applyAlignment="1">
      <alignment horizontal="right" vertical="center"/>
    </xf>
    <xf numFmtId="0" fontId="5" fillId="0" borderId="0" xfId="0" applyFont="1" applyAlignment="1">
      <alignment horizontal="left" vertical="center"/>
    </xf>
    <xf numFmtId="0" fontId="7" fillId="0" borderId="0" xfId="0" applyFont="1" applyAlignment="1">
      <alignment vertical="center"/>
    </xf>
    <xf numFmtId="0" fontId="5" fillId="0" borderId="0" xfId="0" applyFont="1" applyAlignment="1">
      <alignment vertical="center"/>
    </xf>
    <xf numFmtId="0" fontId="3" fillId="4" borderId="0" xfId="0" applyFont="1" applyFill="1" applyAlignment="1">
      <alignment horizontal="left" vertical="center"/>
    </xf>
    <xf numFmtId="0" fontId="3" fillId="4" borderId="0" xfId="0" applyFont="1" applyFill="1" applyAlignment="1">
      <alignment horizontal="right" vertical="center"/>
    </xf>
    <xf numFmtId="44" fontId="5" fillId="4" borderId="8" xfId="0" applyNumberFormat="1" applyFont="1" applyFill="1" applyBorder="1" applyAlignment="1">
      <alignment horizontal="right" vertical="center"/>
    </xf>
    <xf numFmtId="0" fontId="5" fillId="0" borderId="5" xfId="0" applyFont="1" applyBorder="1" applyAlignment="1">
      <alignment vertical="center"/>
    </xf>
    <xf numFmtId="0" fontId="5" fillId="0" borderId="6" xfId="0" applyFont="1" applyBorder="1" applyAlignment="1">
      <alignment horizontal="left" vertical="center"/>
    </xf>
    <xf numFmtId="8" fontId="5" fillId="0" borderId="6" xfId="0" applyNumberFormat="1" applyFont="1" applyBorder="1" applyAlignment="1">
      <alignment horizontal="right" vertical="center"/>
    </xf>
    <xf numFmtId="0" fontId="5" fillId="0" borderId="7" xfId="0" applyFont="1" applyBorder="1" applyAlignment="1">
      <alignment vertical="center"/>
    </xf>
    <xf numFmtId="0" fontId="3" fillId="0" borderId="2" xfId="0" applyFont="1" applyBorder="1" applyAlignment="1">
      <alignment vertical="center"/>
    </xf>
    <xf numFmtId="0" fontId="3" fillId="4" borderId="1" xfId="0" applyFont="1" applyFill="1" applyBorder="1" applyAlignment="1">
      <alignment vertical="center"/>
    </xf>
    <xf numFmtId="0" fontId="3" fillId="4" borderId="1" xfId="0" applyFont="1" applyFill="1" applyBorder="1" applyAlignment="1">
      <alignment horizontal="right" vertical="center"/>
    </xf>
    <xf numFmtId="44" fontId="5" fillId="4" borderId="1" xfId="0" applyNumberFormat="1" applyFont="1" applyFill="1" applyBorder="1" applyAlignment="1">
      <alignment horizontal="right" vertical="center"/>
    </xf>
    <xf numFmtId="0" fontId="5" fillId="0" borderId="6" xfId="0" applyFont="1" applyBorder="1" applyAlignment="1">
      <alignment horizontal="right" vertical="center"/>
    </xf>
    <xf numFmtId="0" fontId="5" fillId="0" borderId="6" xfId="0" applyFont="1" applyBorder="1" applyAlignment="1">
      <alignment horizontal="center" vertical="center"/>
    </xf>
    <xf numFmtId="0" fontId="5" fillId="0" borderId="0" xfId="0" applyFont="1" applyAlignment="1">
      <alignment horizontal="right" vertical="center"/>
    </xf>
    <xf numFmtId="0" fontId="9" fillId="3" borderId="17" xfId="0" applyFont="1" applyFill="1" applyBorder="1" applyAlignment="1">
      <alignment vertical="center"/>
    </xf>
    <xf numFmtId="0" fontId="10" fillId="0" borderId="0" xfId="0" applyFont="1" applyAlignment="1">
      <alignment horizontal="left" vertical="center"/>
    </xf>
    <xf numFmtId="0" fontId="9" fillId="0" borderId="0" xfId="0" applyFont="1"/>
    <xf numFmtId="0" fontId="3" fillId="4" borderId="9" xfId="0" applyFont="1" applyFill="1" applyBorder="1" applyAlignment="1">
      <alignment vertical="center"/>
    </xf>
    <xf numFmtId="0" fontId="3" fillId="4" borderId="9" xfId="0" applyFont="1" applyFill="1" applyBorder="1" applyAlignment="1">
      <alignment horizontal="right" vertical="center"/>
    </xf>
    <xf numFmtId="44" fontId="5" fillId="4" borderId="9" xfId="0" applyNumberFormat="1" applyFont="1" applyFill="1" applyBorder="1" applyAlignment="1">
      <alignment horizontal="right" vertical="center"/>
    </xf>
    <xf numFmtId="0" fontId="8" fillId="6" borderId="20" xfId="0" applyFont="1" applyFill="1" applyBorder="1" applyAlignment="1">
      <alignment horizontal="right" vertical="center"/>
    </xf>
    <xf numFmtId="44" fontId="11" fillId="2" borderId="8" xfId="0" applyNumberFormat="1" applyFont="1" applyFill="1" applyBorder="1" applyAlignment="1">
      <alignment horizontal="right" vertical="center"/>
    </xf>
    <xf numFmtId="0" fontId="6" fillId="0" borderId="0" xfId="0" applyFont="1" applyAlignment="1">
      <alignment horizontal="left" vertical="center"/>
    </xf>
    <xf numFmtId="44" fontId="6" fillId="2" borderId="8" xfId="0" applyNumberFormat="1" applyFont="1" applyFill="1" applyBorder="1" applyAlignment="1">
      <alignment horizontal="right" vertical="center"/>
    </xf>
    <xf numFmtId="0" fontId="12" fillId="0" borderId="0" xfId="0" applyFont="1"/>
    <xf numFmtId="0" fontId="6" fillId="0" borderId="0" xfId="0" applyFont="1" applyAlignment="1">
      <alignment vertical="center"/>
    </xf>
    <xf numFmtId="0" fontId="13" fillId="0" borderId="0" xfId="0" applyFont="1"/>
    <xf numFmtId="0" fontId="14" fillId="0" borderId="0" xfId="0" applyFont="1"/>
    <xf numFmtId="0" fontId="15" fillId="0" borderId="0" xfId="0" applyFont="1" applyAlignment="1">
      <alignment horizontal="left" wrapText="1"/>
    </xf>
    <xf numFmtId="0" fontId="14" fillId="0" borderId="0" xfId="0" applyFont="1" applyAlignment="1">
      <alignment vertical="center"/>
    </xf>
    <xf numFmtId="44" fontId="14" fillId="0" borderId="0" xfId="0" applyNumberFormat="1" applyFont="1" applyAlignment="1">
      <alignment vertical="center"/>
    </xf>
    <xf numFmtId="44" fontId="14" fillId="0" borderId="1" xfId="0" applyNumberFormat="1" applyFont="1" applyBorder="1" applyAlignment="1">
      <alignment horizontal="right" vertical="center"/>
    </xf>
    <xf numFmtId="44" fontId="14" fillId="0" borderId="0" xfId="0" applyNumberFormat="1" applyFont="1" applyAlignment="1">
      <alignment horizontal="right" vertical="center"/>
    </xf>
    <xf numFmtId="44" fontId="14" fillId="0" borderId="1" xfId="0" applyNumberFormat="1" applyFont="1" applyBorder="1" applyAlignment="1">
      <alignment vertical="center"/>
    </xf>
    <xf numFmtId="0" fontId="14" fillId="0" borderId="1" xfId="0" applyFont="1" applyBorder="1" applyAlignment="1">
      <alignment vertical="center"/>
    </xf>
    <xf numFmtId="0" fontId="8" fillId="0" borderId="0" xfId="0" applyFont="1" applyAlignment="1">
      <alignment horizontal="left" vertical="center"/>
    </xf>
    <xf numFmtId="0" fontId="16" fillId="2" borderId="23" xfId="0" applyFont="1" applyFill="1" applyBorder="1" applyAlignment="1">
      <alignment horizontal="left" vertical="center"/>
    </xf>
    <xf numFmtId="0" fontId="16" fillId="0" borderId="0" xfId="0" applyFont="1"/>
    <xf numFmtId="44" fontId="16" fillId="0" borderId="0" xfId="0" applyNumberFormat="1" applyFont="1"/>
    <xf numFmtId="0" fontId="17" fillId="3" borderId="27" xfId="0" applyFont="1" applyFill="1" applyBorder="1"/>
    <xf numFmtId="0" fontId="17" fillId="3" borderId="27" xfId="0" applyFont="1" applyFill="1" applyBorder="1" applyAlignment="1">
      <alignment horizontal="left"/>
    </xf>
    <xf numFmtId="0" fontId="16" fillId="0" borderId="3" xfId="0" applyFont="1" applyBorder="1"/>
    <xf numFmtId="44" fontId="16" fillId="0" borderId="32" xfId="0" applyNumberFormat="1" applyFont="1" applyBorder="1"/>
    <xf numFmtId="0" fontId="16" fillId="0" borderId="5" xfId="0" applyFont="1" applyBorder="1"/>
    <xf numFmtId="0" fontId="16" fillId="0" borderId="6" xfId="0" applyFont="1" applyBorder="1"/>
    <xf numFmtId="0" fontId="8" fillId="0" borderId="14" xfId="0" applyFont="1" applyBorder="1" applyAlignment="1">
      <alignment vertical="center"/>
    </xf>
    <xf numFmtId="0" fontId="8" fillId="0" borderId="21" xfId="0" applyFont="1" applyBorder="1" applyAlignment="1">
      <alignment horizontal="left" vertical="center"/>
    </xf>
    <xf numFmtId="44" fontId="8" fillId="0" borderId="37" xfId="0" applyNumberFormat="1" applyFont="1" applyBorder="1" applyAlignment="1">
      <alignment horizontal="left" vertical="center"/>
    </xf>
    <xf numFmtId="0" fontId="8" fillId="0" borderId="13" xfId="0" applyFont="1" applyBorder="1" applyAlignment="1">
      <alignment vertical="center"/>
    </xf>
    <xf numFmtId="0" fontId="18" fillId="0" borderId="0" xfId="0" applyFont="1" applyAlignment="1">
      <alignment vertical="center"/>
    </xf>
    <xf numFmtId="0" fontId="19" fillId="0" borderId="0" xfId="0" applyFont="1" applyAlignment="1">
      <alignment horizontal="left" vertical="center"/>
    </xf>
    <xf numFmtId="0" fontId="8" fillId="0" borderId="3" xfId="0" applyFont="1" applyBorder="1" applyAlignment="1">
      <alignment vertical="center"/>
    </xf>
    <xf numFmtId="0" fontId="16" fillId="0" borderId="0" xfId="0" applyFont="1" applyAlignment="1">
      <alignment horizontal="left" vertical="center" wrapText="1"/>
    </xf>
    <xf numFmtId="0" fontId="16" fillId="0" borderId="0" xfId="0" applyFont="1" applyAlignment="1">
      <alignment horizontal="left" vertical="center"/>
    </xf>
    <xf numFmtId="44" fontId="16" fillId="0" borderId="32" xfId="0" applyNumberFormat="1" applyFont="1" applyBorder="1" applyAlignment="1">
      <alignment horizontal="left" vertical="center"/>
    </xf>
    <xf numFmtId="0" fontId="16" fillId="0" borderId="3" xfId="0" applyFont="1" applyBorder="1" applyAlignment="1">
      <alignment vertical="center"/>
    </xf>
    <xf numFmtId="44" fontId="16" fillId="0" borderId="32" xfId="0" applyNumberFormat="1" applyFont="1" applyBorder="1" applyAlignment="1">
      <alignment horizontal="right" vertical="center"/>
    </xf>
    <xf numFmtId="0" fontId="16" fillId="0" borderId="0" xfId="0" applyFont="1" applyAlignment="1">
      <alignment horizontal="right" vertical="center"/>
    </xf>
    <xf numFmtId="0" fontId="16" fillId="0" borderId="24" xfId="0" applyFont="1" applyBorder="1" applyAlignment="1">
      <alignment horizontal="right" vertical="center"/>
    </xf>
    <xf numFmtId="44" fontId="16" fillId="0" borderId="45" xfId="0" applyNumberFormat="1" applyFont="1" applyBorder="1" applyAlignment="1">
      <alignment horizontal="right" vertical="center"/>
    </xf>
    <xf numFmtId="9" fontId="16" fillId="2" borderId="43" xfId="0" applyNumberFormat="1" applyFont="1" applyFill="1" applyBorder="1" applyAlignment="1">
      <alignment horizontal="right" vertical="center" wrapText="1"/>
    </xf>
    <xf numFmtId="0" fontId="8" fillId="0" borderId="0" xfId="0" applyFont="1" applyAlignment="1">
      <alignment horizontal="right" vertical="center"/>
    </xf>
    <xf numFmtId="0" fontId="8" fillId="0" borderId="18" xfId="0" applyFont="1" applyBorder="1" applyAlignment="1">
      <alignment vertical="center"/>
    </xf>
    <xf numFmtId="0" fontId="8" fillId="0" borderId="17" xfId="0" applyFont="1" applyBorder="1" applyAlignment="1">
      <alignment horizontal="left" vertical="center"/>
    </xf>
    <xf numFmtId="44" fontId="8" fillId="0" borderId="46" xfId="0" applyNumberFormat="1" applyFont="1" applyBorder="1" applyAlignment="1">
      <alignment horizontal="left" vertical="center"/>
    </xf>
    <xf numFmtId="0" fontId="16" fillId="0" borderId="0" xfId="0" applyFont="1" applyAlignment="1">
      <alignment vertical="center"/>
    </xf>
    <xf numFmtId="0" fontId="16" fillId="2" borderId="10"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16" fillId="2" borderId="11" xfId="0" applyFont="1" applyFill="1" applyBorder="1" applyAlignment="1">
      <alignment horizontal="right" vertical="center" wrapText="1"/>
    </xf>
    <xf numFmtId="0" fontId="16" fillId="2" borderId="12" xfId="0" applyFont="1" applyFill="1" applyBorder="1" applyAlignment="1">
      <alignment horizontal="right" vertical="center" wrapText="1"/>
    </xf>
    <xf numFmtId="0" fontId="16" fillId="2" borderId="8" xfId="0" applyFont="1" applyFill="1" applyBorder="1" applyAlignment="1">
      <alignment horizontal="right" vertical="center" wrapText="1"/>
    </xf>
    <xf numFmtId="0" fontId="8" fillId="0" borderId="56" xfId="0" applyFont="1" applyBorder="1" applyAlignment="1">
      <alignment horizontal="right" vertical="center"/>
    </xf>
    <xf numFmtId="44" fontId="16" fillId="0" borderId="32" xfId="0" applyNumberFormat="1" applyFont="1" applyBorder="1" applyAlignment="1">
      <alignment horizontal="left" vertical="center" wrapText="1"/>
    </xf>
    <xf numFmtId="0" fontId="16" fillId="2" borderId="8" xfId="0" applyFont="1" applyFill="1" applyBorder="1" applyAlignment="1">
      <alignment vertical="center" wrapText="1"/>
    </xf>
    <xf numFmtId="44" fontId="16" fillId="2" borderId="8" xfId="0" applyNumberFormat="1" applyFont="1" applyFill="1" applyBorder="1" applyAlignment="1">
      <alignment horizontal="right" vertical="center" wrapText="1"/>
    </xf>
    <xf numFmtId="0" fontId="8" fillId="0" borderId="15" xfId="0" applyFont="1" applyBorder="1" applyAlignment="1">
      <alignment horizontal="right" vertical="center"/>
    </xf>
    <xf numFmtId="0" fontId="16" fillId="2" borderId="10" xfId="0" applyFont="1" applyFill="1" applyBorder="1" applyAlignment="1">
      <alignment horizontal="left" vertical="center"/>
    </xf>
    <xf numFmtId="0" fontId="16" fillId="2" borderId="22" xfId="0" applyFont="1" applyFill="1" applyBorder="1" applyAlignment="1">
      <alignment vertical="center" wrapText="1"/>
    </xf>
    <xf numFmtId="0" fontId="16" fillId="2" borderId="11" xfId="0" applyFont="1" applyFill="1" applyBorder="1" applyAlignment="1">
      <alignment vertical="center" wrapText="1"/>
    </xf>
    <xf numFmtId="0" fontId="16" fillId="2" borderId="12" xfId="0" applyFont="1" applyFill="1" applyBorder="1" applyAlignment="1">
      <alignment horizontal="left" vertical="center" wrapText="1"/>
    </xf>
    <xf numFmtId="44" fontId="16" fillId="2" borderId="11" xfId="0" applyNumberFormat="1" applyFont="1" applyFill="1" applyBorder="1" applyAlignment="1">
      <alignment vertical="center" wrapText="1"/>
    </xf>
    <xf numFmtId="0" fontId="16" fillId="0" borderId="15" xfId="0" applyFont="1" applyBorder="1" applyAlignment="1">
      <alignment horizontal="right" vertical="center"/>
    </xf>
    <xf numFmtId="0" fontId="16" fillId="2" borderId="11" xfId="0" applyFont="1" applyFill="1" applyBorder="1" applyAlignment="1">
      <alignment horizontal="left" vertical="center"/>
    </xf>
    <xf numFmtId="0" fontId="16" fillId="0" borderId="0" xfId="0" applyFont="1" applyAlignment="1">
      <alignment vertical="center" wrapText="1"/>
    </xf>
    <xf numFmtId="0" fontId="16" fillId="2" borderId="48" xfId="0" applyFont="1" applyFill="1" applyBorder="1" applyAlignment="1">
      <alignment horizontal="right" vertical="center" wrapText="1"/>
    </xf>
    <xf numFmtId="44" fontId="16" fillId="0" borderId="34" xfId="0" applyNumberFormat="1" applyFont="1" applyBorder="1" applyAlignment="1">
      <alignment horizontal="right" vertical="center"/>
    </xf>
    <xf numFmtId="44" fontId="8" fillId="0" borderId="32" xfId="0" applyNumberFormat="1" applyFont="1" applyBorder="1" applyAlignment="1">
      <alignment horizontal="left" vertical="center"/>
    </xf>
    <xf numFmtId="0" fontId="8" fillId="0" borderId="16" xfId="0" applyFont="1" applyBorder="1" applyAlignment="1">
      <alignment horizontal="right" vertical="center"/>
    </xf>
    <xf numFmtId="0" fontId="8" fillId="3" borderId="16" xfId="0" applyFont="1" applyFill="1" applyBorder="1" applyAlignment="1">
      <alignment horizontal="right" vertical="center"/>
    </xf>
    <xf numFmtId="44" fontId="16" fillId="3" borderId="45" xfId="0" applyNumberFormat="1" applyFont="1" applyFill="1" applyBorder="1" applyAlignment="1">
      <alignment horizontal="right" vertical="center"/>
    </xf>
    <xf numFmtId="0" fontId="8" fillId="0" borderId="30" xfId="0" applyFont="1" applyBorder="1" applyAlignment="1">
      <alignment vertical="center"/>
    </xf>
    <xf numFmtId="44" fontId="8" fillId="0" borderId="53" xfId="0" applyNumberFormat="1" applyFont="1" applyBorder="1" applyAlignment="1">
      <alignment horizontal="left" vertical="center"/>
    </xf>
    <xf numFmtId="0" fontId="8" fillId="3" borderId="0" xfId="0" applyFont="1" applyFill="1" applyAlignment="1">
      <alignment horizontal="right" vertical="center"/>
    </xf>
    <xf numFmtId="0" fontId="8" fillId="6" borderId="20" xfId="0" applyFont="1" applyFill="1" applyBorder="1" applyAlignment="1">
      <alignment vertical="center"/>
    </xf>
    <xf numFmtId="44" fontId="8" fillId="6" borderId="45" xfId="0" applyNumberFormat="1" applyFont="1" applyFill="1" applyBorder="1" applyAlignment="1">
      <alignment horizontal="right" vertical="center"/>
    </xf>
    <xf numFmtId="0" fontId="8" fillId="0" borderId="0" xfId="0" applyFont="1" applyAlignment="1">
      <alignment vertical="center"/>
    </xf>
    <xf numFmtId="44" fontId="8" fillId="0" borderId="3" xfId="0" applyNumberFormat="1" applyFont="1" applyBorder="1" applyAlignment="1">
      <alignment horizontal="right" vertical="center"/>
    </xf>
    <xf numFmtId="44" fontId="8" fillId="0" borderId="32" xfId="0" applyNumberFormat="1" applyFont="1" applyBorder="1" applyAlignment="1">
      <alignment horizontal="right" vertical="center"/>
    </xf>
    <xf numFmtId="44" fontId="21" fillId="0" borderId="3" xfId="0" applyNumberFormat="1" applyFont="1" applyBorder="1" applyAlignment="1">
      <alignment horizontal="right" vertical="center"/>
    </xf>
    <xf numFmtId="0" fontId="8" fillId="0" borderId="6" xfId="0" applyFont="1" applyBorder="1" applyAlignment="1">
      <alignment vertical="center" wrapText="1"/>
    </xf>
    <xf numFmtId="0" fontId="16" fillId="0" borderId="6" xfId="0" applyFont="1" applyBorder="1" applyAlignment="1">
      <alignment horizontal="left" vertical="center"/>
    </xf>
    <xf numFmtId="44" fontId="21" fillId="0" borderId="5" xfId="0" applyNumberFormat="1" applyFont="1" applyBorder="1" applyAlignment="1">
      <alignment horizontal="right" vertical="center"/>
    </xf>
    <xf numFmtId="0" fontId="22" fillId="0" borderId="0" xfId="0" applyFont="1"/>
    <xf numFmtId="0" fontId="22" fillId="6" borderId="3" xfId="0" applyFont="1" applyFill="1" applyBorder="1"/>
    <xf numFmtId="0" fontId="22" fillId="0" borderId="32" xfId="0" applyFont="1" applyBorder="1"/>
    <xf numFmtId="0" fontId="23" fillId="0" borderId="0" xfId="0" applyFont="1"/>
    <xf numFmtId="0" fontId="21" fillId="0" borderId="0" xfId="0" applyFont="1"/>
    <xf numFmtId="0" fontId="21" fillId="0" borderId="0" xfId="0" applyFont="1" applyAlignment="1">
      <alignment vertical="center"/>
    </xf>
    <xf numFmtId="0" fontId="24" fillId="0" borderId="3" xfId="0" applyFont="1" applyBorder="1" applyAlignment="1">
      <alignment vertical="center"/>
    </xf>
    <xf numFmtId="44" fontId="24" fillId="0" borderId="0" xfId="0" applyNumberFormat="1" applyFont="1"/>
    <xf numFmtId="0" fontId="25" fillId="0" borderId="3" xfId="0" applyFont="1" applyBorder="1" applyAlignment="1">
      <alignment vertical="center"/>
    </xf>
    <xf numFmtId="44" fontId="16" fillId="0" borderId="3" xfId="0" applyNumberFormat="1" applyFont="1" applyBorder="1" applyAlignment="1">
      <alignment horizontal="right" vertical="center"/>
    </xf>
    <xf numFmtId="0" fontId="26" fillId="0" borderId="0" xfId="0" applyFont="1" applyAlignment="1">
      <alignment horizontal="left" vertical="center"/>
    </xf>
    <xf numFmtId="0" fontId="24" fillId="0" borderId="0" xfId="0" applyFont="1" applyAlignment="1">
      <alignment horizontal="left" vertical="center"/>
    </xf>
    <xf numFmtId="0" fontId="19" fillId="2" borderId="11" xfId="0" applyFont="1" applyFill="1" applyBorder="1" applyAlignment="1">
      <alignment horizontal="left" vertical="center" wrapText="1"/>
    </xf>
    <xf numFmtId="44" fontId="19" fillId="2" borderId="8" xfId="0" applyNumberFormat="1" applyFont="1" applyFill="1" applyBorder="1" applyAlignment="1">
      <alignment horizontal="right" vertical="center" wrapText="1"/>
    </xf>
    <xf numFmtId="9" fontId="19" fillId="2" borderId="8" xfId="0" applyNumberFormat="1" applyFont="1" applyFill="1" applyBorder="1" applyAlignment="1">
      <alignment horizontal="right" vertical="center" wrapText="1"/>
    </xf>
    <xf numFmtId="0" fontId="19" fillId="2" borderId="8" xfId="0" applyFont="1" applyFill="1" applyBorder="1" applyAlignment="1">
      <alignment horizontal="right" vertical="center" wrapText="1"/>
    </xf>
    <xf numFmtId="0" fontId="24" fillId="0" borderId="0" xfId="0" applyFont="1"/>
    <xf numFmtId="0" fontId="19" fillId="2" borderId="10" xfId="0" applyFont="1" applyFill="1" applyBorder="1" applyAlignment="1">
      <alignment horizontal="left" vertical="center"/>
    </xf>
    <xf numFmtId="0" fontId="19" fillId="2" borderId="12" xfId="0" applyFont="1" applyFill="1" applyBorder="1" applyAlignment="1">
      <alignment horizontal="left" vertical="center" wrapText="1"/>
    </xf>
    <xf numFmtId="0" fontId="19" fillId="2" borderId="23" xfId="0" applyFont="1" applyFill="1" applyBorder="1" applyAlignment="1">
      <alignment horizontal="left" vertical="center"/>
    </xf>
    <xf numFmtId="44" fontId="16" fillId="5" borderId="41" xfId="0" applyNumberFormat="1" applyFont="1" applyFill="1" applyBorder="1" applyAlignment="1">
      <alignment horizontal="right" vertical="center" wrapText="1"/>
    </xf>
    <xf numFmtId="9" fontId="16" fillId="5" borderId="39" xfId="0" applyNumberFormat="1" applyFont="1" applyFill="1" applyBorder="1" applyAlignment="1">
      <alignment horizontal="right" vertical="center" wrapText="1"/>
    </xf>
    <xf numFmtId="0" fontId="16" fillId="5" borderId="40" xfId="0" applyFont="1" applyFill="1" applyBorder="1" applyAlignment="1">
      <alignment horizontal="left" vertical="center" wrapText="1"/>
    </xf>
    <xf numFmtId="0" fontId="16" fillId="5" borderId="40" xfId="0" applyFont="1" applyFill="1" applyBorder="1" applyAlignment="1">
      <alignment horizontal="left" vertical="center"/>
    </xf>
    <xf numFmtId="0" fontId="19" fillId="2" borderId="8" xfId="0" applyFont="1" applyFill="1" applyBorder="1" applyAlignment="1">
      <alignment vertical="center" wrapText="1"/>
    </xf>
    <xf numFmtId="0" fontId="19" fillId="2" borderId="11" xfId="0" applyFont="1" applyFill="1" applyBorder="1" applyAlignment="1">
      <alignment horizontal="right" vertical="center" wrapText="1"/>
    </xf>
    <xf numFmtId="0" fontId="16" fillId="5" borderId="41" xfId="0" applyFont="1" applyFill="1" applyBorder="1" applyAlignment="1">
      <alignment vertical="center" wrapText="1"/>
    </xf>
    <xf numFmtId="0" fontId="16" fillId="5" borderId="40" xfId="0" applyFont="1" applyFill="1" applyBorder="1" applyAlignment="1">
      <alignment horizontal="right" vertical="center" wrapText="1"/>
    </xf>
    <xf numFmtId="0" fontId="19" fillId="2" borderId="22" xfId="0" applyFont="1" applyFill="1" applyBorder="1" applyAlignment="1">
      <alignment vertical="center" wrapText="1"/>
    </xf>
    <xf numFmtId="0" fontId="19" fillId="2" borderId="11" xfId="0" applyFont="1" applyFill="1" applyBorder="1" applyAlignment="1">
      <alignment vertical="center" wrapText="1"/>
    </xf>
    <xf numFmtId="44" fontId="19" fillId="2" borderId="11" xfId="0" applyNumberFormat="1" applyFont="1" applyFill="1" applyBorder="1" applyAlignment="1">
      <alignment vertical="center" wrapText="1"/>
    </xf>
    <xf numFmtId="0" fontId="16" fillId="5" borderId="39" xfId="0" applyFont="1" applyFill="1" applyBorder="1" applyAlignment="1">
      <alignment horizontal="left" vertical="center" wrapText="1"/>
    </xf>
    <xf numFmtId="44" fontId="16" fillId="5" borderId="40" xfId="0" applyNumberFormat="1" applyFont="1" applyFill="1" applyBorder="1" applyAlignment="1">
      <alignment vertical="center" wrapText="1"/>
    </xf>
    <xf numFmtId="0" fontId="16" fillId="5" borderId="55" xfId="0" applyFont="1" applyFill="1" applyBorder="1" applyAlignment="1">
      <alignment horizontal="right" vertical="center" wrapText="1"/>
    </xf>
    <xf numFmtId="3" fontId="16" fillId="5" borderId="55" xfId="0" applyNumberFormat="1" applyFont="1" applyFill="1" applyBorder="1" applyAlignment="1">
      <alignment horizontal="right" vertical="center" wrapText="1"/>
    </xf>
    <xf numFmtId="4" fontId="16" fillId="5" borderId="40" xfId="0" applyNumberFormat="1" applyFont="1" applyFill="1" applyBorder="1" applyAlignment="1">
      <alignment horizontal="right" vertical="center" wrapText="1"/>
    </xf>
    <xf numFmtId="0" fontId="19" fillId="2" borderId="11" xfId="0" applyFont="1" applyFill="1" applyBorder="1" applyAlignment="1">
      <alignment horizontal="left" vertical="center"/>
    </xf>
    <xf numFmtId="0" fontId="16" fillId="5" borderId="39" xfId="0" applyFont="1" applyFill="1" applyBorder="1" applyAlignment="1">
      <alignment horizontal="left" vertical="center"/>
    </xf>
    <xf numFmtId="0" fontId="16" fillId="5" borderId="39" xfId="0" applyFont="1" applyFill="1" applyBorder="1"/>
    <xf numFmtId="0" fontId="20" fillId="5" borderId="40" xfId="0" applyFont="1" applyFill="1" applyBorder="1"/>
    <xf numFmtId="44" fontId="16" fillId="5" borderId="40" xfId="0" applyNumberFormat="1" applyFont="1" applyFill="1" applyBorder="1" applyAlignment="1">
      <alignment horizontal="right" wrapText="1"/>
    </xf>
    <xf numFmtId="0" fontId="16" fillId="5" borderId="40" xfId="0" applyFont="1" applyFill="1" applyBorder="1" applyAlignment="1">
      <alignment horizontal="right" wrapText="1"/>
    </xf>
    <xf numFmtId="0" fontId="28" fillId="0" borderId="0" xfId="0" applyFont="1"/>
    <xf numFmtId="44" fontId="29" fillId="0" borderId="46" xfId="0" applyNumberFormat="1" applyFont="1" applyBorder="1" applyAlignment="1">
      <alignment horizontal="left" vertical="center"/>
    </xf>
    <xf numFmtId="44" fontId="29" fillId="0" borderId="32" xfId="0" applyNumberFormat="1" applyFont="1" applyBorder="1" applyAlignment="1">
      <alignment horizontal="left" vertical="center"/>
    </xf>
    <xf numFmtId="0" fontId="30" fillId="0" borderId="32" xfId="0" applyFont="1" applyBorder="1"/>
    <xf numFmtId="0" fontId="30" fillId="0" borderId="0" xfId="0" applyFont="1"/>
    <xf numFmtId="44" fontId="27" fillId="0" borderId="0" xfId="0" applyNumberFormat="1" applyFont="1"/>
    <xf numFmtId="0" fontId="30" fillId="0" borderId="3" xfId="0" applyFont="1" applyBorder="1"/>
    <xf numFmtId="44" fontId="8" fillId="0" borderId="36" xfId="0" applyNumberFormat="1" applyFont="1" applyBorder="1" applyAlignment="1">
      <alignment horizontal="left" vertical="center"/>
    </xf>
    <xf numFmtId="44" fontId="16" fillId="0" borderId="3" xfId="0" applyNumberFormat="1" applyFont="1" applyBorder="1" applyAlignment="1">
      <alignment horizontal="left" vertical="center"/>
    </xf>
    <xf numFmtId="44" fontId="16" fillId="0" borderId="42" xfId="0" applyNumberFormat="1" applyFont="1" applyBorder="1" applyAlignment="1">
      <alignment horizontal="right" vertical="center"/>
    </xf>
    <xf numFmtId="44" fontId="16" fillId="0" borderId="44" xfId="0" applyNumberFormat="1" applyFont="1" applyBorder="1" applyAlignment="1">
      <alignment horizontal="right" vertical="center"/>
    </xf>
    <xf numFmtId="44" fontId="16" fillId="0" borderId="3" xfId="0" applyNumberFormat="1" applyFont="1" applyBorder="1"/>
    <xf numFmtId="164" fontId="16" fillId="0" borderId="50" xfId="0" applyNumberFormat="1" applyFont="1" applyBorder="1" applyAlignment="1">
      <alignment horizontal="right" vertical="center"/>
    </xf>
    <xf numFmtId="0" fontId="28" fillId="0" borderId="32" xfId="0" applyFont="1" applyBorder="1"/>
    <xf numFmtId="0" fontId="19" fillId="5" borderId="41" xfId="0" applyFont="1" applyFill="1" applyBorder="1" applyAlignment="1">
      <alignment vertical="center"/>
    </xf>
    <xf numFmtId="0" fontId="16" fillId="0" borderId="47" xfId="0" applyFont="1" applyBorder="1" applyAlignment="1">
      <alignment vertical="center"/>
    </xf>
    <xf numFmtId="0" fontId="16" fillId="0" borderId="32" xfId="0" applyFont="1" applyBorder="1" applyAlignment="1">
      <alignment horizontal="left" vertical="center" wrapText="1"/>
    </xf>
    <xf numFmtId="0" fontId="16" fillId="0" borderId="47" xfId="0" applyFont="1" applyBorder="1" applyAlignment="1">
      <alignment vertical="center" wrapText="1"/>
    </xf>
    <xf numFmtId="44" fontId="16" fillId="0" borderId="49" xfId="0" applyNumberFormat="1" applyFont="1" applyBorder="1" applyAlignment="1">
      <alignment horizontal="right" vertical="center"/>
    </xf>
    <xf numFmtId="0" fontId="16" fillId="0" borderId="32" xfId="0" applyFont="1" applyBorder="1" applyAlignment="1">
      <alignment vertical="center" wrapText="1"/>
    </xf>
    <xf numFmtId="44" fontId="16" fillId="0" borderId="1" xfId="0" applyNumberFormat="1" applyFont="1" applyBorder="1" applyAlignment="1">
      <alignment horizontal="right" vertical="center"/>
    </xf>
    <xf numFmtId="0" fontId="16" fillId="0" borderId="51" xfId="0" applyFont="1" applyBorder="1" applyAlignment="1">
      <alignment vertical="center" wrapText="1"/>
    </xf>
    <xf numFmtId="44" fontId="16" fillId="0" borderId="52" xfId="0" applyNumberFormat="1" applyFont="1" applyBorder="1" applyAlignment="1">
      <alignment horizontal="right" vertical="center"/>
    </xf>
    <xf numFmtId="0" fontId="16" fillId="0" borderId="51" xfId="0" applyFont="1" applyBorder="1" applyAlignment="1">
      <alignment vertical="center"/>
    </xf>
    <xf numFmtId="44" fontId="16" fillId="3" borderId="59" xfId="0" applyNumberFormat="1" applyFont="1" applyFill="1" applyBorder="1" applyAlignment="1">
      <alignment horizontal="right" vertical="center"/>
    </xf>
    <xf numFmtId="44" fontId="8" fillId="6" borderId="59" xfId="0" applyNumberFormat="1" applyFont="1" applyFill="1" applyBorder="1" applyAlignment="1">
      <alignment horizontal="right" vertical="center"/>
    </xf>
    <xf numFmtId="0" fontId="16" fillId="5" borderId="31" xfId="0" applyFont="1" applyFill="1" applyBorder="1" applyAlignment="1">
      <alignment horizontal="left" vertical="center"/>
    </xf>
    <xf numFmtId="44" fontId="20" fillId="5" borderId="40" xfId="0" applyNumberFormat="1" applyFont="1" applyFill="1" applyBorder="1"/>
    <xf numFmtId="0" fontId="22" fillId="0" borderId="3" xfId="0" applyFont="1" applyBorder="1"/>
    <xf numFmtId="0" fontId="17" fillId="3" borderId="29" xfId="0" applyFont="1" applyFill="1" applyBorder="1" applyAlignment="1">
      <alignment horizontal="left" wrapText="1"/>
    </xf>
    <xf numFmtId="0" fontId="8" fillId="3" borderId="17" xfId="0" applyFont="1" applyFill="1" applyBorder="1" applyAlignment="1">
      <alignment wrapText="1"/>
    </xf>
    <xf numFmtId="0" fontId="8" fillId="3" borderId="17" xfId="0" applyFont="1" applyFill="1" applyBorder="1" applyAlignment="1">
      <alignment horizontal="left" wrapText="1"/>
    </xf>
    <xf numFmtId="0" fontId="19" fillId="2" borderId="11" xfId="0" applyFont="1" applyFill="1" applyBorder="1" applyAlignment="1" applyProtection="1">
      <alignment horizontal="left" vertical="center" wrapText="1"/>
      <protection locked="0"/>
    </xf>
    <xf numFmtId="0" fontId="19" fillId="2" borderId="10" xfId="0" applyFont="1" applyFill="1" applyBorder="1" applyAlignment="1" applyProtection="1">
      <alignment horizontal="left" vertical="center"/>
      <protection locked="0"/>
    </xf>
    <xf numFmtId="44" fontId="29" fillId="0" borderId="3" xfId="0" applyNumberFormat="1" applyFont="1" applyBorder="1" applyAlignment="1">
      <alignment horizontal="left" vertical="center"/>
    </xf>
    <xf numFmtId="0" fontId="18" fillId="0" borderId="0" xfId="0" applyFont="1" applyAlignment="1">
      <alignment horizontal="left" vertical="center"/>
    </xf>
    <xf numFmtId="0" fontId="8" fillId="0" borderId="61" xfId="0" applyFont="1" applyBorder="1" applyAlignment="1">
      <alignment horizontal="left" vertical="center"/>
    </xf>
    <xf numFmtId="0" fontId="22" fillId="0" borderId="26" xfId="0" applyFont="1" applyBorder="1"/>
    <xf numFmtId="0" fontId="8" fillId="0" borderId="60" xfId="0" applyFont="1" applyBorder="1" applyAlignment="1">
      <alignment vertical="center"/>
    </xf>
    <xf numFmtId="0" fontId="16" fillId="2" borderId="15" xfId="0" applyFont="1" applyFill="1" applyBorder="1" applyAlignment="1">
      <alignment horizontal="right" vertical="center" wrapText="1"/>
    </xf>
    <xf numFmtId="0" fontId="16" fillId="2" borderId="15" xfId="0" applyFont="1" applyFill="1" applyBorder="1" applyAlignment="1">
      <alignment horizontal="left" vertical="center" wrapText="1"/>
    </xf>
    <xf numFmtId="0" fontId="16" fillId="5" borderId="62" xfId="0" applyFont="1" applyFill="1" applyBorder="1" applyAlignment="1">
      <alignment horizontal="right" vertical="center" wrapText="1"/>
    </xf>
    <xf numFmtId="0" fontId="16" fillId="0" borderId="56" xfId="0" applyFont="1" applyBorder="1" applyAlignment="1">
      <alignment horizontal="right" vertical="center"/>
    </xf>
    <xf numFmtId="0" fontId="8" fillId="3" borderId="56" xfId="0" applyFont="1" applyFill="1" applyBorder="1" applyAlignment="1">
      <alignment horizontal="right" vertical="center"/>
    </xf>
    <xf numFmtId="0" fontId="16" fillId="0" borderId="28" xfId="0" applyFont="1" applyBorder="1" applyAlignment="1">
      <alignment horizontal="left" vertical="center"/>
    </xf>
    <xf numFmtId="0" fontId="19" fillId="2" borderId="57" xfId="0" applyFont="1" applyFill="1" applyBorder="1" applyAlignment="1">
      <alignment horizontal="left" wrapText="1"/>
    </xf>
    <xf numFmtId="0" fontId="19" fillId="2" borderId="58" xfId="0" applyFont="1" applyFill="1" applyBorder="1" applyAlignment="1">
      <alignment horizontal="left" wrapText="1"/>
    </xf>
    <xf numFmtId="0" fontId="16" fillId="5" borderId="39" xfId="0" applyFont="1" applyFill="1" applyBorder="1" applyAlignment="1">
      <alignment wrapText="1"/>
    </xf>
    <xf numFmtId="0" fontId="20" fillId="0" borderId="40" xfId="0" applyFont="1" applyBorder="1"/>
    <xf numFmtId="0" fontId="19" fillId="5" borderId="39" xfId="0" applyFont="1" applyFill="1" applyBorder="1" applyAlignment="1">
      <alignment wrapText="1"/>
    </xf>
    <xf numFmtId="0" fontId="32" fillId="0" borderId="0" xfId="0" applyFont="1"/>
    <xf numFmtId="0" fontId="11" fillId="0" borderId="0" xfId="0" applyFont="1"/>
    <xf numFmtId="0" fontId="17" fillId="0" borderId="0" xfId="0" applyFont="1" applyAlignment="1">
      <alignment wrapText="1"/>
    </xf>
    <xf numFmtId="0" fontId="19" fillId="0" borderId="0" xfId="0" applyFont="1"/>
    <xf numFmtId="44" fontId="11" fillId="0" borderId="0" xfId="0" applyNumberFormat="1" applyFont="1"/>
    <xf numFmtId="44" fontId="11" fillId="0" borderId="1" xfId="0" applyNumberFormat="1" applyFont="1" applyBorder="1"/>
    <xf numFmtId="44" fontId="19" fillId="0" borderId="0" xfId="0" applyNumberFormat="1" applyFont="1"/>
    <xf numFmtId="44" fontId="8" fillId="0" borderId="64" xfId="0" applyNumberFormat="1" applyFont="1" applyBorder="1" applyAlignment="1">
      <alignment horizontal="left" vertical="center"/>
    </xf>
    <xf numFmtId="44" fontId="16" fillId="3" borderId="63" xfId="0" applyNumberFormat="1" applyFont="1" applyFill="1" applyBorder="1" applyAlignment="1">
      <alignment horizontal="right" vertical="center"/>
    </xf>
    <xf numFmtId="44" fontId="16" fillId="3" borderId="65" xfId="0" applyNumberFormat="1" applyFont="1" applyFill="1" applyBorder="1" applyAlignment="1">
      <alignment horizontal="right" vertical="center"/>
    </xf>
    <xf numFmtId="44" fontId="16" fillId="3" borderId="3" xfId="0" applyNumberFormat="1" applyFont="1" applyFill="1" applyBorder="1" applyAlignment="1">
      <alignment horizontal="right" vertical="center"/>
    </xf>
    <xf numFmtId="44" fontId="16" fillId="3" borderId="32" xfId="0" applyNumberFormat="1" applyFont="1" applyFill="1" applyBorder="1" applyAlignment="1">
      <alignment horizontal="right" vertical="center"/>
    </xf>
    <xf numFmtId="0" fontId="14" fillId="0" borderId="0" xfId="0" applyFont="1" applyBorder="1" applyAlignment="1">
      <alignment vertical="center"/>
    </xf>
    <xf numFmtId="44" fontId="11" fillId="0" borderId="0" xfId="0" applyNumberFormat="1" applyFont="1" applyBorder="1"/>
    <xf numFmtId="0" fontId="19" fillId="3" borderId="0"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7" fillId="3" borderId="66" xfId="0" applyFont="1" applyFill="1" applyBorder="1" applyAlignment="1">
      <alignment horizontal="left" wrapText="1"/>
    </xf>
    <xf numFmtId="0" fontId="17" fillId="3" borderId="67" xfId="0" applyFont="1" applyFill="1" applyBorder="1" applyAlignment="1">
      <alignment horizontal="left" wrapText="1"/>
    </xf>
    <xf numFmtId="44" fontId="33" fillId="0" borderId="32" xfId="0" applyNumberFormat="1" applyFont="1" applyBorder="1" applyAlignment="1">
      <alignment horizontal="right" vertical="center"/>
    </xf>
    <xf numFmtId="44" fontId="33" fillId="0" borderId="45" xfId="0" applyNumberFormat="1" applyFont="1" applyBorder="1" applyAlignment="1">
      <alignment horizontal="right" vertical="center"/>
    </xf>
    <xf numFmtId="44" fontId="33" fillId="0" borderId="32" xfId="0" applyNumberFormat="1" applyFont="1" applyBorder="1" applyAlignment="1">
      <alignment horizontal="left" vertical="center"/>
    </xf>
    <xf numFmtId="44" fontId="34" fillId="0" borderId="46" xfId="0" applyNumberFormat="1" applyFont="1" applyBorder="1" applyAlignment="1">
      <alignment horizontal="left" vertical="center"/>
    </xf>
    <xf numFmtId="0" fontId="33" fillId="0" borderId="32" xfId="0" applyFont="1" applyBorder="1" applyAlignment="1">
      <alignment horizontal="left" vertical="center" wrapText="1"/>
    </xf>
    <xf numFmtId="0" fontId="33" fillId="0" borderId="32" xfId="0" applyFont="1" applyBorder="1" applyAlignment="1">
      <alignment vertical="center" wrapText="1"/>
    </xf>
    <xf numFmtId="44" fontId="33" fillId="0" borderId="32" xfId="0" applyNumberFormat="1" applyFont="1" applyBorder="1"/>
    <xf numFmtId="44" fontId="33" fillId="0" borderId="34" xfId="0" applyNumberFormat="1" applyFont="1" applyBorder="1" applyAlignment="1">
      <alignment horizontal="right" vertical="center"/>
    </xf>
    <xf numFmtId="44" fontId="34" fillId="0" borderId="32" xfId="0" applyNumberFormat="1" applyFont="1" applyBorder="1" applyAlignment="1">
      <alignment horizontal="left" vertical="center"/>
    </xf>
    <xf numFmtId="44" fontId="34" fillId="0" borderId="32" xfId="0" applyNumberFormat="1" applyFont="1" applyBorder="1" applyAlignment="1">
      <alignment horizontal="right" vertical="center"/>
    </xf>
    <xf numFmtId="0" fontId="35" fillId="0" borderId="32" xfId="0" applyFont="1" applyBorder="1"/>
    <xf numFmtId="0" fontId="36" fillId="0" borderId="40" xfId="0" applyFont="1" applyBorder="1"/>
    <xf numFmtId="0" fontId="8" fillId="0" borderId="0" xfId="0" applyFont="1" applyBorder="1" applyAlignment="1">
      <alignment vertical="center" wrapText="1"/>
    </xf>
    <xf numFmtId="0" fontId="16" fillId="0" borderId="0" xfId="0" applyFont="1" applyBorder="1" applyAlignment="1">
      <alignment horizontal="left" vertical="center"/>
    </xf>
    <xf numFmtId="0" fontId="9" fillId="0" borderId="6" xfId="0" applyFont="1" applyBorder="1"/>
    <xf numFmtId="0" fontId="9" fillId="0" borderId="7" xfId="0" applyFont="1" applyBorder="1"/>
    <xf numFmtId="0" fontId="19" fillId="0" borderId="68"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56" xfId="0" applyFont="1" applyFill="1" applyBorder="1" applyAlignment="1">
      <alignment horizontal="center" vertical="center" wrapText="1"/>
    </xf>
    <xf numFmtId="14" fontId="19" fillId="0" borderId="33" xfId="0" applyNumberFormat="1" applyFont="1" applyFill="1" applyBorder="1" applyAlignment="1">
      <alignment horizontal="center" vertical="center" wrapText="1"/>
    </xf>
    <xf numFmtId="14" fontId="19" fillId="0" borderId="0" xfId="0" applyNumberFormat="1" applyFont="1" applyFill="1" applyBorder="1" applyAlignment="1">
      <alignment horizontal="center" vertical="center" wrapText="1"/>
    </xf>
    <xf numFmtId="14" fontId="19" fillId="0" borderId="38" xfId="0" applyNumberFormat="1" applyFont="1" applyFill="1" applyBorder="1" applyAlignment="1">
      <alignment horizontal="center" vertical="center" wrapText="1"/>
    </xf>
    <xf numFmtId="14" fontId="19" fillId="0" borderId="35" xfId="0" applyNumberFormat="1" applyFont="1" applyFill="1" applyBorder="1" applyAlignment="1">
      <alignment horizontal="center" vertical="center" wrapText="1"/>
    </xf>
    <xf numFmtId="14" fontId="19" fillId="0" borderId="6" xfId="0" applyNumberFormat="1" applyFont="1" applyFill="1" applyBorder="1" applyAlignment="1">
      <alignment horizontal="center" vertical="center" wrapText="1"/>
    </xf>
    <xf numFmtId="14" fontId="19" fillId="0" borderId="54" xfId="0" applyNumberFormat="1" applyFont="1" applyFill="1" applyBorder="1" applyAlignment="1">
      <alignment horizontal="center" vertical="center" wrapText="1"/>
    </xf>
    <xf numFmtId="44" fontId="37" fillId="0" borderId="42" xfId="0" applyNumberFormat="1" applyFont="1" applyBorder="1" applyAlignment="1">
      <alignment horizontal="right" vertical="center"/>
    </xf>
    <xf numFmtId="44" fontId="37" fillId="0" borderId="32" xfId="0" applyNumberFormat="1" applyFont="1" applyBorder="1" applyAlignment="1">
      <alignment horizontal="right" vertical="center"/>
    </xf>
    <xf numFmtId="44" fontId="37" fillId="0" borderId="49" xfId="0" applyNumberFormat="1" applyFont="1" applyBorder="1" applyAlignment="1">
      <alignment horizontal="right" vertical="center"/>
    </xf>
    <xf numFmtId="44" fontId="9" fillId="0" borderId="0" xfId="0" applyNumberFormat="1" applyFont="1"/>
    <xf numFmtId="164" fontId="37" fillId="0" borderId="50" xfId="0" applyNumberFormat="1" applyFont="1" applyBorder="1" applyAlignment="1">
      <alignment horizontal="right" vertical="center"/>
    </xf>
    <xf numFmtId="0" fontId="19" fillId="5" borderId="39" xfId="0" applyFont="1" applyFill="1" applyBorder="1" applyAlignment="1">
      <alignment horizontal="left" vertical="center" wrapText="1"/>
    </xf>
    <xf numFmtId="44" fontId="19" fillId="5" borderId="40" xfId="0" applyNumberFormat="1" applyFont="1" applyFill="1" applyBorder="1" applyAlignment="1">
      <alignment vertical="center" wrapText="1"/>
    </xf>
    <xf numFmtId="0" fontId="19" fillId="5" borderId="39" xfId="0" applyFont="1" applyFill="1" applyBorder="1"/>
    <xf numFmtId="44" fontId="19" fillId="5" borderId="40" xfId="0" applyNumberFormat="1" applyFont="1" applyFill="1" applyBorder="1" applyAlignment="1">
      <alignment horizontal="left" wrapText="1"/>
    </xf>
    <xf numFmtId="44" fontId="38" fillId="3" borderId="63" xfId="0" applyNumberFormat="1" applyFont="1" applyFill="1" applyBorder="1" applyAlignment="1">
      <alignment horizontal="right" vertical="center"/>
    </xf>
    <xf numFmtId="44" fontId="38" fillId="3" borderId="65" xfId="0" applyNumberFormat="1" applyFont="1" applyFill="1" applyBorder="1" applyAlignment="1">
      <alignment horizontal="right" vertical="center"/>
    </xf>
    <xf numFmtId="44" fontId="38" fillId="0" borderId="3" xfId="0" applyNumberFormat="1" applyFont="1" applyBorder="1" applyAlignment="1">
      <alignment horizontal="right" vertical="center"/>
    </xf>
    <xf numFmtId="0" fontId="38" fillId="0" borderId="0" xfId="0" applyFont="1"/>
    <xf numFmtId="44" fontId="39" fillId="0" borderId="46" xfId="0" applyNumberFormat="1" applyFont="1" applyBorder="1" applyAlignment="1">
      <alignment horizontal="left" vertical="center"/>
    </xf>
    <xf numFmtId="44" fontId="39" fillId="0" borderId="53" xfId="0" applyNumberFormat="1" applyFont="1" applyBorder="1" applyAlignment="1">
      <alignment horizontal="left" vertical="center"/>
    </xf>
    <xf numFmtId="44" fontId="38" fillId="3" borderId="59" xfId="0" applyNumberFormat="1" applyFont="1" applyFill="1" applyBorder="1" applyAlignment="1">
      <alignment horizontal="right" vertical="center"/>
    </xf>
    <xf numFmtId="44" fontId="38" fillId="3" borderId="45" xfId="0" applyNumberFormat="1" applyFont="1" applyFill="1" applyBorder="1" applyAlignment="1">
      <alignment horizontal="right" vertical="center"/>
    </xf>
    <xf numFmtId="44" fontId="38" fillId="0" borderId="3" xfId="0" applyNumberFormat="1" applyFont="1" applyFill="1" applyBorder="1" applyAlignment="1">
      <alignment horizontal="right" vertical="center"/>
    </xf>
    <xf numFmtId="44" fontId="38" fillId="0" borderId="32" xfId="0" applyNumberFormat="1" applyFont="1" applyFill="1" applyBorder="1" applyAlignment="1">
      <alignment horizontal="right" vertical="center"/>
    </xf>
    <xf numFmtId="44" fontId="39" fillId="6" borderId="59" xfId="0" applyNumberFormat="1" applyFont="1" applyFill="1" applyBorder="1" applyAlignment="1">
      <alignment horizontal="right" vertical="center"/>
    </xf>
    <xf numFmtId="44" fontId="39" fillId="6" borderId="45" xfId="0" applyNumberFormat="1" applyFont="1" applyFill="1" applyBorder="1" applyAlignment="1">
      <alignment horizontal="right" vertical="center"/>
    </xf>
    <xf numFmtId="0" fontId="9" fillId="0" borderId="60" xfId="0" applyFont="1" applyBorder="1" applyAlignment="1">
      <alignment horizontal="center" vertical="center" wrapText="1"/>
    </xf>
    <xf numFmtId="0" fontId="9" fillId="0" borderId="25" xfId="0" applyFont="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FFFF99"/>
      <color rgb="FFEFF7FF"/>
      <color rgb="FFDDEE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5D9F8-88B5-484F-B567-F2F2695BE982}">
  <dimension ref="A1:L146"/>
  <sheetViews>
    <sheetView zoomScale="60" zoomScaleNormal="60" workbookViewId="0">
      <selection activeCell="F4" sqref="F4"/>
    </sheetView>
  </sheetViews>
  <sheetFormatPr defaultColWidth="8.88671875" defaultRowHeight="18" x14ac:dyDescent="0.35"/>
  <cols>
    <col min="1" max="1" width="2.6640625" style="120" customWidth="1"/>
    <col min="2" max="2" width="19.5546875" style="162" customWidth="1"/>
    <col min="3" max="3" width="19.21875" style="162" customWidth="1"/>
    <col min="4" max="5" width="25.33203125" style="162" customWidth="1"/>
    <col min="6" max="6" width="25.33203125" style="168" customWidth="1"/>
    <col min="7" max="7" width="25.33203125" style="165" customWidth="1"/>
    <col min="8" max="8" width="25.33203125" style="240" customWidth="1"/>
    <col min="9" max="9" width="2" style="123" customWidth="1"/>
    <col min="10" max="10" width="19.6640625" style="34" customWidth="1"/>
    <col min="11" max="11" width="16.77734375" style="258" customWidth="1"/>
    <col min="12" max="12" width="36" style="34" customWidth="1"/>
    <col min="13" max="16384" width="8.88671875" style="34"/>
  </cols>
  <sheetData>
    <row r="1" spans="1:12" ht="36" customHeight="1" x14ac:dyDescent="0.35">
      <c r="A1" s="199"/>
      <c r="B1" s="200" t="s">
        <v>0</v>
      </c>
      <c r="C1" s="276" t="s">
        <v>1</v>
      </c>
      <c r="D1" s="276"/>
      <c r="E1" s="276"/>
      <c r="F1" s="276"/>
      <c r="G1" s="276"/>
      <c r="H1" s="277"/>
    </row>
    <row r="2" spans="1:12" ht="18.600000000000001" customHeight="1" x14ac:dyDescent="0.35">
      <c r="B2" s="113"/>
      <c r="C2" s="131" t="s">
        <v>83</v>
      </c>
      <c r="D2" s="70"/>
      <c r="E2" s="70"/>
      <c r="F2" s="166"/>
      <c r="G2" s="166"/>
      <c r="H2" s="166"/>
    </row>
    <row r="3" spans="1:12" ht="18.600000000000001" customHeight="1" x14ac:dyDescent="0.35">
      <c r="B3" s="113"/>
      <c r="C3" s="130" t="s">
        <v>82</v>
      </c>
      <c r="D3" s="70"/>
      <c r="E3" s="70"/>
      <c r="F3" s="166"/>
      <c r="G3" s="166"/>
      <c r="H3" s="166"/>
    </row>
    <row r="4" spans="1:12" ht="18.600000000000001" customHeight="1" x14ac:dyDescent="0.35">
      <c r="B4" s="113"/>
      <c r="C4" s="68"/>
      <c r="D4" s="70"/>
      <c r="E4" s="70"/>
      <c r="F4" s="166"/>
      <c r="G4" s="166"/>
      <c r="H4" s="166"/>
    </row>
    <row r="5" spans="1:12" x14ac:dyDescent="0.35">
      <c r="B5" s="113"/>
      <c r="C5" s="101"/>
      <c r="D5" s="101"/>
      <c r="E5" s="101"/>
      <c r="F5" s="166"/>
      <c r="G5" s="166"/>
      <c r="H5" s="166"/>
    </row>
    <row r="6" spans="1:12" ht="25.2" customHeight="1" x14ac:dyDescent="0.35">
      <c r="A6" s="53"/>
      <c r="B6" s="53" t="s">
        <v>2</v>
      </c>
      <c r="C6" s="139" t="s">
        <v>3</v>
      </c>
      <c r="D6" s="54"/>
      <c r="E6" s="54"/>
      <c r="F6" s="54"/>
      <c r="G6" s="54"/>
      <c r="H6" s="54"/>
      <c r="I6" s="124"/>
    </row>
    <row r="7" spans="1:12" x14ac:dyDescent="0.35">
      <c r="A7" s="53"/>
      <c r="B7" s="53" t="s">
        <v>4</v>
      </c>
      <c r="C7" s="139" t="s">
        <v>5</v>
      </c>
      <c r="D7" s="54"/>
      <c r="E7" s="54"/>
      <c r="F7" s="54"/>
      <c r="G7" s="54"/>
      <c r="H7" s="54"/>
      <c r="I7" s="124"/>
    </row>
    <row r="8" spans="1:12" ht="18.600000000000001" thickBot="1" x14ac:dyDescent="0.4">
      <c r="A8" s="55"/>
      <c r="B8" s="55"/>
      <c r="C8" s="55"/>
      <c r="D8" s="55"/>
      <c r="E8" s="55"/>
      <c r="F8" s="167"/>
      <c r="G8" s="167"/>
      <c r="H8" s="167"/>
      <c r="I8" s="124"/>
    </row>
    <row r="9" spans="1:12" ht="35.4" x14ac:dyDescent="0.35">
      <c r="A9" s="57"/>
      <c r="B9" s="57" t="s">
        <v>6</v>
      </c>
      <c r="C9" s="57"/>
      <c r="D9" s="57"/>
      <c r="E9" s="57"/>
      <c r="F9" s="229" t="s">
        <v>74</v>
      </c>
      <c r="G9" s="191" t="s">
        <v>77</v>
      </c>
      <c r="H9" s="191" t="s">
        <v>76</v>
      </c>
      <c r="I9" s="46"/>
      <c r="J9" s="214" t="s">
        <v>78</v>
      </c>
      <c r="K9" s="214" t="s">
        <v>91</v>
      </c>
      <c r="L9" s="214" t="s">
        <v>90</v>
      </c>
    </row>
    <row r="10" spans="1:12" x14ac:dyDescent="0.35">
      <c r="A10" s="59"/>
      <c r="B10" s="55"/>
      <c r="C10" s="55"/>
      <c r="D10" s="55"/>
      <c r="E10" s="55" t="s">
        <v>75</v>
      </c>
      <c r="F10" s="246" t="s">
        <v>87</v>
      </c>
      <c r="G10" s="247"/>
      <c r="H10" s="248"/>
      <c r="I10" s="45"/>
      <c r="J10" s="213"/>
    </row>
    <row r="11" spans="1:12" x14ac:dyDescent="0.35">
      <c r="A11" s="59"/>
      <c r="B11" s="55"/>
      <c r="C11" s="55"/>
      <c r="D11" s="55"/>
      <c r="E11" s="55"/>
      <c r="F11" s="249">
        <v>45748</v>
      </c>
      <c r="G11" s="250"/>
      <c r="H11" s="251"/>
      <c r="I11" s="45"/>
      <c r="J11" s="213"/>
    </row>
    <row r="12" spans="1:12" ht="18.600000000000001" thickBot="1" x14ac:dyDescent="0.4">
      <c r="A12" s="61"/>
      <c r="B12" s="62"/>
      <c r="C12" s="62"/>
      <c r="D12" s="62"/>
      <c r="E12" s="62"/>
      <c r="F12" s="252">
        <v>46022</v>
      </c>
      <c r="G12" s="253"/>
      <c r="H12" s="254"/>
      <c r="I12" s="45"/>
      <c r="J12" s="213"/>
    </row>
    <row r="13" spans="1:12" ht="18.600000000000001" thickBot="1" x14ac:dyDescent="0.4">
      <c r="A13" s="63" t="s">
        <v>7</v>
      </c>
      <c r="B13" s="64" t="s">
        <v>8</v>
      </c>
      <c r="C13" s="64"/>
      <c r="D13" s="64"/>
      <c r="E13" s="64"/>
      <c r="F13" s="169"/>
      <c r="G13" s="65"/>
      <c r="H13" s="65"/>
      <c r="I13" s="47"/>
      <c r="J13" s="213"/>
    </row>
    <row r="14" spans="1:12" x14ac:dyDescent="0.35">
      <c r="A14" s="66"/>
      <c r="B14" s="197" t="s">
        <v>9</v>
      </c>
      <c r="C14" s="53"/>
      <c r="D14" s="53"/>
      <c r="E14" s="53"/>
      <c r="F14" s="196"/>
      <c r="G14" s="164"/>
      <c r="H14" s="164"/>
      <c r="I14" s="125"/>
      <c r="J14" s="215"/>
    </row>
    <row r="15" spans="1:12" ht="36" x14ac:dyDescent="0.35">
      <c r="A15" s="69"/>
      <c r="B15" s="206" t="s">
        <v>10</v>
      </c>
      <c r="C15" s="206"/>
      <c r="D15" s="101" t="s">
        <v>11</v>
      </c>
      <c r="E15" s="101" t="s">
        <v>12</v>
      </c>
      <c r="F15" s="170"/>
      <c r="G15" s="72"/>
      <c r="H15" s="72"/>
      <c r="I15" s="47"/>
      <c r="J15" s="213"/>
    </row>
    <row r="16" spans="1:12" s="136" customFormat="1" x14ac:dyDescent="0.35">
      <c r="A16" s="126"/>
      <c r="B16" s="195" t="s">
        <v>13</v>
      </c>
      <c r="C16" s="194"/>
      <c r="D16" s="133">
        <v>95000</v>
      </c>
      <c r="E16" s="134">
        <v>0.2</v>
      </c>
      <c r="F16" s="255">
        <f>K16-2000</f>
        <v>12250</v>
      </c>
      <c r="G16" s="256">
        <v>2000</v>
      </c>
      <c r="H16" s="230">
        <f>SUM(F16:G16)</f>
        <v>14250</v>
      </c>
      <c r="I16" s="48"/>
      <c r="J16" s="213"/>
      <c r="K16" s="218">
        <f>((D16/12)*9)*0.2</f>
        <v>14250</v>
      </c>
      <c r="L16" s="215" t="s">
        <v>92</v>
      </c>
    </row>
    <row r="17" spans="1:10" x14ac:dyDescent="0.35">
      <c r="A17" s="73"/>
      <c r="B17" s="211" t="s">
        <v>14</v>
      </c>
      <c r="C17" s="241"/>
      <c r="D17" s="133">
        <v>25</v>
      </c>
      <c r="E17" s="135">
        <v>200</v>
      </c>
      <c r="F17" s="255">
        <f>D17*E17</f>
        <v>5000</v>
      </c>
      <c r="G17" s="74">
        <v>0</v>
      </c>
      <c r="H17" s="230">
        <f>SUM(F17:G17)</f>
        <v>5000</v>
      </c>
      <c r="I17" s="48"/>
      <c r="J17" s="213"/>
    </row>
    <row r="18" spans="1:10" x14ac:dyDescent="0.35">
      <c r="A18" s="73"/>
      <c r="B18" s="209"/>
      <c r="C18" s="210"/>
      <c r="D18" s="140"/>
      <c r="E18" s="141"/>
      <c r="F18" s="171">
        <v>0</v>
      </c>
      <c r="G18" s="74">
        <v>0</v>
      </c>
      <c r="H18" s="230">
        <f t="shared" ref="H17:H29" si="0">SUM(F18:G18)</f>
        <v>0</v>
      </c>
      <c r="I18" s="48"/>
      <c r="J18" s="213"/>
    </row>
    <row r="19" spans="1:10" x14ac:dyDescent="0.35">
      <c r="A19" s="73"/>
      <c r="B19" s="209"/>
      <c r="C19" s="210"/>
      <c r="D19" s="140"/>
      <c r="E19" s="141"/>
      <c r="F19" s="171">
        <v>0</v>
      </c>
      <c r="G19" s="74">
        <v>0</v>
      </c>
      <c r="H19" s="230">
        <f t="shared" si="0"/>
        <v>0</v>
      </c>
      <c r="I19" s="48"/>
      <c r="J19" s="213"/>
    </row>
    <row r="20" spans="1:10" x14ac:dyDescent="0.35">
      <c r="A20" s="73"/>
      <c r="B20" s="209"/>
      <c r="C20" s="210"/>
      <c r="D20" s="140"/>
      <c r="E20" s="141"/>
      <c r="F20" s="171">
        <v>0</v>
      </c>
      <c r="G20" s="74">
        <v>0</v>
      </c>
      <c r="H20" s="230">
        <f t="shared" si="0"/>
        <v>0</v>
      </c>
      <c r="I20" s="48"/>
      <c r="J20" s="213"/>
    </row>
    <row r="21" spans="1:10" x14ac:dyDescent="0.35">
      <c r="A21" s="73"/>
      <c r="B21" s="209"/>
      <c r="C21" s="210"/>
      <c r="D21" s="140"/>
      <c r="E21" s="141"/>
      <c r="F21" s="171">
        <v>0</v>
      </c>
      <c r="G21" s="74">
        <v>0</v>
      </c>
      <c r="H21" s="230">
        <f t="shared" si="0"/>
        <v>0</v>
      </c>
      <c r="I21" s="48"/>
      <c r="J21" s="213"/>
    </row>
    <row r="22" spans="1:10" x14ac:dyDescent="0.35">
      <c r="A22" s="73"/>
      <c r="B22" s="209"/>
      <c r="C22" s="210"/>
      <c r="D22" s="140"/>
      <c r="E22" s="141"/>
      <c r="F22" s="171">
        <v>0</v>
      </c>
      <c r="G22" s="74">
        <v>0</v>
      </c>
      <c r="H22" s="230">
        <f t="shared" si="0"/>
        <v>0</v>
      </c>
      <c r="I22" s="48"/>
      <c r="J22" s="213"/>
    </row>
    <row r="23" spans="1:10" x14ac:dyDescent="0.35">
      <c r="A23" s="73"/>
      <c r="B23" s="209"/>
      <c r="C23" s="210"/>
      <c r="D23" s="140"/>
      <c r="E23" s="141"/>
      <c r="F23" s="171">
        <v>0</v>
      </c>
      <c r="G23" s="74">
        <v>0</v>
      </c>
      <c r="H23" s="230">
        <f t="shared" si="0"/>
        <v>0</v>
      </c>
      <c r="I23" s="48"/>
      <c r="J23" s="213"/>
    </row>
    <row r="24" spans="1:10" x14ac:dyDescent="0.35">
      <c r="A24" s="73"/>
      <c r="B24" s="209"/>
      <c r="C24" s="210"/>
      <c r="D24" s="140"/>
      <c r="E24" s="141"/>
      <c r="F24" s="171">
        <v>0</v>
      </c>
      <c r="G24" s="74">
        <v>0</v>
      </c>
      <c r="H24" s="230">
        <f t="shared" si="0"/>
        <v>0</v>
      </c>
      <c r="I24" s="48"/>
      <c r="J24" s="213"/>
    </row>
    <row r="25" spans="1:10" x14ac:dyDescent="0.35">
      <c r="A25" s="73"/>
      <c r="B25" s="209"/>
      <c r="C25" s="210"/>
      <c r="D25" s="140"/>
      <c r="E25" s="141"/>
      <c r="F25" s="171">
        <v>0</v>
      </c>
      <c r="G25" s="74">
        <v>0</v>
      </c>
      <c r="H25" s="230">
        <f t="shared" si="0"/>
        <v>0</v>
      </c>
      <c r="I25" s="48"/>
      <c r="J25" s="213"/>
    </row>
    <row r="26" spans="1:10" x14ac:dyDescent="0.35">
      <c r="A26" s="73"/>
      <c r="B26" s="209"/>
      <c r="C26" s="210"/>
      <c r="D26" s="140"/>
      <c r="E26" s="141"/>
      <c r="F26" s="171">
        <v>0</v>
      </c>
      <c r="G26" s="74">
        <v>0</v>
      </c>
      <c r="H26" s="230">
        <f t="shared" si="0"/>
        <v>0</v>
      </c>
      <c r="I26" s="47"/>
      <c r="J26" s="213"/>
    </row>
    <row r="27" spans="1:10" x14ac:dyDescent="0.35">
      <c r="A27" s="73"/>
      <c r="B27" s="209"/>
      <c r="C27" s="210"/>
      <c r="D27" s="140"/>
      <c r="E27" s="141"/>
      <c r="F27" s="171">
        <v>0</v>
      </c>
      <c r="G27" s="74">
        <v>0</v>
      </c>
      <c r="H27" s="230">
        <f t="shared" si="0"/>
        <v>0</v>
      </c>
      <c r="I27" s="47"/>
      <c r="J27" s="213"/>
    </row>
    <row r="28" spans="1:10" x14ac:dyDescent="0.35">
      <c r="A28" s="73"/>
      <c r="B28" s="209"/>
      <c r="C28" s="210"/>
      <c r="D28" s="140"/>
      <c r="E28" s="141"/>
      <c r="F28" s="171">
        <v>0</v>
      </c>
      <c r="G28" s="74">
        <v>0</v>
      </c>
      <c r="H28" s="230">
        <f t="shared" si="0"/>
        <v>0</v>
      </c>
      <c r="I28" s="47"/>
      <c r="J28" s="213"/>
    </row>
    <row r="29" spans="1:10" x14ac:dyDescent="0.35">
      <c r="A29" s="73"/>
      <c r="B29" s="209"/>
      <c r="C29" s="210"/>
      <c r="D29" s="140"/>
      <c r="E29" s="141"/>
      <c r="F29" s="171">
        <v>0</v>
      </c>
      <c r="G29" s="74">
        <v>0</v>
      </c>
      <c r="H29" s="230">
        <f t="shared" si="0"/>
        <v>0</v>
      </c>
      <c r="I29" s="47"/>
      <c r="J29" s="213"/>
    </row>
    <row r="30" spans="1:10" ht="31.5" customHeight="1" thickBot="1" x14ac:dyDescent="0.4">
      <c r="A30" s="73"/>
      <c r="B30" s="75"/>
      <c r="C30" s="75"/>
      <c r="D30" s="75"/>
      <c r="E30" s="76" t="s">
        <v>15</v>
      </c>
      <c r="F30" s="172">
        <f>SUM(F16:F29)</f>
        <v>17250</v>
      </c>
      <c r="G30" s="77">
        <f>SUM(G16:G29)</f>
        <v>2000</v>
      </c>
      <c r="H30" s="231">
        <f>SUM(H16:H29)</f>
        <v>19250</v>
      </c>
      <c r="I30" s="49"/>
      <c r="J30" s="217">
        <f>SUM(F30:G30)</f>
        <v>19250</v>
      </c>
    </row>
    <row r="31" spans="1:10" ht="18.600000000000001" thickTop="1" x14ac:dyDescent="0.35">
      <c r="A31" s="73"/>
      <c r="B31" s="75"/>
      <c r="C31" s="75"/>
      <c r="D31" s="75"/>
      <c r="E31" s="75"/>
      <c r="F31" s="129"/>
      <c r="G31" s="74"/>
      <c r="H31" s="230"/>
      <c r="I31" s="47"/>
      <c r="J31" s="216"/>
    </row>
    <row r="32" spans="1:10" x14ac:dyDescent="0.35">
      <c r="A32" s="73"/>
      <c r="B32" s="67" t="s">
        <v>16</v>
      </c>
      <c r="C32" s="53"/>
      <c r="D32" s="53"/>
      <c r="E32" s="53"/>
      <c r="F32" s="129"/>
      <c r="G32" s="74"/>
      <c r="H32" s="230"/>
      <c r="I32" s="47"/>
      <c r="J32" s="216"/>
    </row>
    <row r="33" spans="1:11" x14ac:dyDescent="0.35">
      <c r="A33" s="73"/>
      <c r="B33" s="71" t="s">
        <v>10</v>
      </c>
      <c r="C33" s="53"/>
      <c r="D33" s="53"/>
      <c r="E33" s="71" t="s">
        <v>17</v>
      </c>
      <c r="F33" s="170"/>
      <c r="G33" s="72"/>
      <c r="H33" s="232"/>
      <c r="I33" s="47"/>
      <c r="J33" s="216"/>
    </row>
    <row r="34" spans="1:11" s="136" customFormat="1" x14ac:dyDescent="0.35">
      <c r="A34" s="126"/>
      <c r="B34" s="137" t="s">
        <v>13</v>
      </c>
      <c r="C34" s="138"/>
      <c r="D34" s="133"/>
      <c r="E34" s="134">
        <v>0.1</v>
      </c>
      <c r="F34" s="255">
        <f>F16*E34</f>
        <v>1225</v>
      </c>
      <c r="G34" s="74">
        <v>0</v>
      </c>
      <c r="H34" s="230">
        <f>SUM(F34:G34)</f>
        <v>1225</v>
      </c>
      <c r="I34" s="50"/>
      <c r="J34" s="216"/>
      <c r="K34" s="127"/>
    </row>
    <row r="35" spans="1:11" s="136" customFormat="1" x14ac:dyDescent="0.35">
      <c r="A35" s="126"/>
      <c r="B35" s="137" t="s">
        <v>14</v>
      </c>
      <c r="C35" s="138"/>
      <c r="D35" s="133"/>
      <c r="E35" s="134">
        <v>0.23</v>
      </c>
      <c r="F35" s="255">
        <f>F17*E35</f>
        <v>1150</v>
      </c>
      <c r="G35" s="74">
        <v>0</v>
      </c>
      <c r="H35" s="230">
        <f t="shared" ref="H35:H48" si="1">SUM(F35:G35)</f>
        <v>1150</v>
      </c>
      <c r="I35" s="50"/>
      <c r="J35" s="216"/>
      <c r="K35" s="127"/>
    </row>
    <row r="36" spans="1:11" x14ac:dyDescent="0.35">
      <c r="A36" s="73"/>
      <c r="B36" s="209"/>
      <c r="C36" s="210"/>
      <c r="D36" s="142"/>
      <c r="E36" s="141"/>
      <c r="F36" s="171">
        <v>0</v>
      </c>
      <c r="G36" s="74">
        <v>0</v>
      </c>
      <c r="H36" s="230">
        <f t="shared" si="1"/>
        <v>0</v>
      </c>
      <c r="I36" s="50"/>
      <c r="J36" s="216"/>
    </row>
    <row r="37" spans="1:11" x14ac:dyDescent="0.35">
      <c r="A37" s="73"/>
      <c r="B37" s="209"/>
      <c r="C37" s="210"/>
      <c r="D37" s="142"/>
      <c r="E37" s="141"/>
      <c r="F37" s="171">
        <v>0</v>
      </c>
      <c r="G37" s="74">
        <v>0</v>
      </c>
      <c r="H37" s="230">
        <f t="shared" si="1"/>
        <v>0</v>
      </c>
      <c r="I37" s="50"/>
      <c r="J37" s="216"/>
    </row>
    <row r="38" spans="1:11" x14ac:dyDescent="0.35">
      <c r="A38" s="73"/>
      <c r="B38" s="209"/>
      <c r="C38" s="210"/>
      <c r="D38" s="143"/>
      <c r="E38" s="141"/>
      <c r="F38" s="171">
        <v>0</v>
      </c>
      <c r="G38" s="74">
        <v>0</v>
      </c>
      <c r="H38" s="230">
        <f t="shared" si="1"/>
        <v>0</v>
      </c>
      <c r="I38" s="50"/>
      <c r="J38" s="216"/>
    </row>
    <row r="39" spans="1:11" x14ac:dyDescent="0.35">
      <c r="A39" s="73"/>
      <c r="B39" s="209"/>
      <c r="C39" s="210"/>
      <c r="D39" s="143"/>
      <c r="E39" s="141"/>
      <c r="F39" s="171">
        <v>0</v>
      </c>
      <c r="G39" s="74">
        <v>0</v>
      </c>
      <c r="H39" s="230">
        <f t="shared" si="1"/>
        <v>0</v>
      </c>
      <c r="I39" s="50"/>
      <c r="J39" s="216"/>
    </row>
    <row r="40" spans="1:11" x14ac:dyDescent="0.35">
      <c r="A40" s="73"/>
      <c r="B40" s="209"/>
      <c r="C40" s="210"/>
      <c r="D40" s="143"/>
      <c r="E40" s="141"/>
      <c r="F40" s="171">
        <v>0</v>
      </c>
      <c r="G40" s="74">
        <v>0</v>
      </c>
      <c r="H40" s="230">
        <f t="shared" si="1"/>
        <v>0</v>
      </c>
      <c r="I40" s="50"/>
      <c r="J40" s="216"/>
    </row>
    <row r="41" spans="1:11" x14ac:dyDescent="0.35">
      <c r="A41" s="73"/>
      <c r="B41" s="209"/>
      <c r="C41" s="210"/>
      <c r="D41" s="143"/>
      <c r="E41" s="141"/>
      <c r="F41" s="171">
        <v>0</v>
      </c>
      <c r="G41" s="74">
        <v>0</v>
      </c>
      <c r="H41" s="230">
        <f t="shared" si="1"/>
        <v>0</v>
      </c>
      <c r="I41" s="50"/>
      <c r="J41" s="216"/>
    </row>
    <row r="42" spans="1:11" x14ac:dyDescent="0.35">
      <c r="A42" s="73"/>
      <c r="B42" s="209"/>
      <c r="C42" s="210"/>
      <c r="D42" s="143"/>
      <c r="E42" s="141"/>
      <c r="F42" s="171">
        <v>0</v>
      </c>
      <c r="G42" s="74">
        <v>0</v>
      </c>
      <c r="H42" s="230">
        <f t="shared" si="1"/>
        <v>0</v>
      </c>
      <c r="I42" s="50"/>
      <c r="J42" s="216"/>
    </row>
    <row r="43" spans="1:11" x14ac:dyDescent="0.35">
      <c r="A43" s="73"/>
      <c r="B43" s="209"/>
      <c r="C43" s="210"/>
      <c r="D43" s="143"/>
      <c r="E43" s="141"/>
      <c r="F43" s="171">
        <v>0</v>
      </c>
      <c r="G43" s="74">
        <v>0</v>
      </c>
      <c r="H43" s="230">
        <f t="shared" si="1"/>
        <v>0</v>
      </c>
      <c r="I43" s="50"/>
      <c r="J43" s="216"/>
    </row>
    <row r="44" spans="1:11" x14ac:dyDescent="0.35">
      <c r="A44" s="73"/>
      <c r="B44" s="209"/>
      <c r="C44" s="210"/>
      <c r="D44" s="143"/>
      <c r="E44" s="141"/>
      <c r="F44" s="171">
        <v>0</v>
      </c>
      <c r="G44" s="74">
        <v>0</v>
      </c>
      <c r="H44" s="230">
        <f t="shared" si="1"/>
        <v>0</v>
      </c>
      <c r="I44" s="50"/>
      <c r="J44" s="216"/>
    </row>
    <row r="45" spans="1:11" x14ac:dyDescent="0.35">
      <c r="A45" s="73"/>
      <c r="B45" s="209"/>
      <c r="C45" s="210"/>
      <c r="D45" s="143"/>
      <c r="E45" s="141"/>
      <c r="F45" s="171">
        <v>0</v>
      </c>
      <c r="G45" s="74">
        <v>0</v>
      </c>
      <c r="H45" s="230">
        <f t="shared" si="1"/>
        <v>0</v>
      </c>
      <c r="I45" s="47"/>
      <c r="J45" s="216"/>
    </row>
    <row r="46" spans="1:11" x14ac:dyDescent="0.35">
      <c r="A46" s="73"/>
      <c r="B46" s="209"/>
      <c r="C46" s="210"/>
      <c r="D46" s="143"/>
      <c r="E46" s="141"/>
      <c r="F46" s="171">
        <v>0</v>
      </c>
      <c r="G46" s="74">
        <v>0</v>
      </c>
      <c r="H46" s="230">
        <f t="shared" si="1"/>
        <v>0</v>
      </c>
      <c r="I46" s="47"/>
      <c r="J46" s="216"/>
    </row>
    <row r="47" spans="1:11" x14ac:dyDescent="0.35">
      <c r="A47" s="73"/>
      <c r="B47" s="209"/>
      <c r="C47" s="210"/>
      <c r="D47" s="143"/>
      <c r="E47" s="141"/>
      <c r="F47" s="171">
        <v>0</v>
      </c>
      <c r="G47" s="74">
        <v>0</v>
      </c>
      <c r="H47" s="230">
        <f t="shared" si="1"/>
        <v>0</v>
      </c>
      <c r="I47" s="47"/>
      <c r="J47" s="216"/>
    </row>
    <row r="48" spans="1:11" x14ac:dyDescent="0.35">
      <c r="A48" s="73"/>
      <c r="B48" s="209"/>
      <c r="C48" s="210"/>
      <c r="D48" s="143"/>
      <c r="E48" s="78"/>
      <c r="F48" s="171">
        <v>0</v>
      </c>
      <c r="G48" s="74">
        <v>0</v>
      </c>
      <c r="H48" s="230">
        <f t="shared" si="1"/>
        <v>0</v>
      </c>
      <c r="I48" s="47"/>
      <c r="J48" s="216"/>
    </row>
    <row r="49" spans="1:10" ht="18.600000000000001" thickBot="1" x14ac:dyDescent="0.4">
      <c r="A49" s="73"/>
      <c r="B49" s="75"/>
      <c r="C49" s="75"/>
      <c r="D49" s="75"/>
      <c r="E49" s="76" t="s">
        <v>18</v>
      </c>
      <c r="F49" s="172">
        <f>SUM(F34:F48)</f>
        <v>2375</v>
      </c>
      <c r="G49" s="77">
        <f>SUM(G34:G48)</f>
        <v>0</v>
      </c>
      <c r="H49" s="231">
        <f>SUM(H34:H48)</f>
        <v>2375</v>
      </c>
      <c r="I49" s="49"/>
      <c r="J49" s="217">
        <f>SUM(F49:G49)</f>
        <v>2375</v>
      </c>
    </row>
    <row r="50" spans="1:10" ht="18.600000000000001" thickTop="1" x14ac:dyDescent="0.35">
      <c r="A50" s="73"/>
      <c r="B50" s="71"/>
      <c r="C50" s="71"/>
      <c r="D50" s="71"/>
      <c r="E50" s="71"/>
      <c r="F50" s="129"/>
      <c r="G50" s="74"/>
      <c r="H50" s="230"/>
      <c r="I50" s="47"/>
      <c r="J50" s="216"/>
    </row>
    <row r="51" spans="1:10" ht="18.600000000000001" thickBot="1" x14ac:dyDescent="0.4">
      <c r="A51" s="73"/>
      <c r="B51" s="79"/>
      <c r="C51" s="79"/>
      <c r="D51" s="79"/>
      <c r="E51" s="89" t="s">
        <v>19</v>
      </c>
      <c r="F51" s="172">
        <f>F30+F49</f>
        <v>19625</v>
      </c>
      <c r="G51" s="77">
        <f>SUM(G49,G30)</f>
        <v>2000</v>
      </c>
      <c r="H51" s="231">
        <f>SUM(H49,H30)</f>
        <v>21625</v>
      </c>
      <c r="I51" s="51"/>
      <c r="J51" s="217">
        <f>SUM(F51:G51)</f>
        <v>21625</v>
      </c>
    </row>
    <row r="52" spans="1:10" ht="19.2" thickTop="1" thickBot="1" x14ac:dyDescent="0.4">
      <c r="A52" s="73"/>
      <c r="B52" s="79"/>
      <c r="C52" s="79"/>
      <c r="D52" s="79"/>
      <c r="E52" s="79"/>
      <c r="F52" s="129"/>
      <c r="G52" s="74"/>
      <c r="H52" s="230"/>
      <c r="I52" s="47"/>
      <c r="J52" s="216"/>
    </row>
    <row r="53" spans="1:10" ht="18.600000000000001" thickBot="1" x14ac:dyDescent="0.4">
      <c r="A53" s="80" t="s">
        <v>20</v>
      </c>
      <c r="B53" s="198" t="s">
        <v>85</v>
      </c>
      <c r="C53" s="81"/>
      <c r="D53" s="81"/>
      <c r="E53" s="81"/>
      <c r="F53" s="163"/>
      <c r="G53" s="163"/>
      <c r="H53" s="233"/>
      <c r="I53" s="125"/>
      <c r="J53" s="218"/>
    </row>
    <row r="54" spans="1:10" x14ac:dyDescent="0.35">
      <c r="A54" s="69"/>
      <c r="B54" s="83" t="s">
        <v>22</v>
      </c>
      <c r="C54" s="83"/>
      <c r="D54" s="83" t="s">
        <v>23</v>
      </c>
      <c r="E54" s="83" t="s">
        <v>24</v>
      </c>
      <c r="F54" s="177"/>
      <c r="G54" s="178"/>
      <c r="H54" s="234"/>
      <c r="I54" s="47"/>
      <c r="J54" s="216"/>
    </row>
    <row r="55" spans="1:10" x14ac:dyDescent="0.35">
      <c r="A55" s="69"/>
      <c r="B55" s="144" t="s">
        <v>80</v>
      </c>
      <c r="C55" s="85"/>
      <c r="D55" s="86"/>
      <c r="E55" s="87"/>
      <c r="F55" s="171">
        <v>0</v>
      </c>
      <c r="G55" s="74">
        <v>0</v>
      </c>
      <c r="H55" s="230">
        <f>SUM(F55:G55)</f>
        <v>0</v>
      </c>
      <c r="I55" s="48"/>
      <c r="J55" s="216"/>
    </row>
    <row r="56" spans="1:10" x14ac:dyDescent="0.35">
      <c r="A56" s="73"/>
      <c r="B56" s="84"/>
      <c r="C56" s="85"/>
      <c r="D56" s="86"/>
      <c r="E56" s="87"/>
      <c r="F56" s="171">
        <v>0</v>
      </c>
      <c r="G56" s="74">
        <v>0</v>
      </c>
      <c r="H56" s="230">
        <f t="shared" ref="H56:H60" si="2">SUM(F56:G56)</f>
        <v>0</v>
      </c>
      <c r="I56" s="48"/>
      <c r="J56" s="216"/>
    </row>
    <row r="57" spans="1:10" x14ac:dyDescent="0.35">
      <c r="A57" s="73"/>
      <c r="B57" s="84"/>
      <c r="C57" s="85"/>
      <c r="D57" s="88"/>
      <c r="E57" s="87"/>
      <c r="F57" s="171">
        <v>0</v>
      </c>
      <c r="G57" s="74">
        <v>0</v>
      </c>
      <c r="H57" s="230">
        <f t="shared" si="2"/>
        <v>0</v>
      </c>
      <c r="I57" s="48"/>
      <c r="J57" s="216"/>
    </row>
    <row r="58" spans="1:10" ht="13.8" customHeight="1" x14ac:dyDescent="0.35">
      <c r="A58" s="69"/>
      <c r="B58" s="84"/>
      <c r="C58" s="85"/>
      <c r="D58" s="86"/>
      <c r="E58" s="87"/>
      <c r="F58" s="171">
        <v>0</v>
      </c>
      <c r="G58" s="74">
        <v>0</v>
      </c>
      <c r="H58" s="230">
        <f t="shared" si="2"/>
        <v>0</v>
      </c>
      <c r="I58" s="48"/>
      <c r="J58" s="216"/>
    </row>
    <row r="59" spans="1:10" x14ac:dyDescent="0.35">
      <c r="A59" s="73"/>
      <c r="B59" s="84"/>
      <c r="C59" s="85"/>
      <c r="D59" s="86"/>
      <c r="E59" s="87"/>
      <c r="F59" s="171">
        <v>0</v>
      </c>
      <c r="G59" s="74">
        <v>0</v>
      </c>
      <c r="H59" s="230">
        <f t="shared" si="2"/>
        <v>0</v>
      </c>
      <c r="I59" s="48"/>
      <c r="J59" s="216"/>
    </row>
    <row r="60" spans="1:10" x14ac:dyDescent="0.35">
      <c r="A60" s="73"/>
      <c r="B60" s="84"/>
      <c r="C60" s="85"/>
      <c r="D60" s="88"/>
      <c r="E60" s="78"/>
      <c r="F60" s="171">
        <v>0</v>
      </c>
      <c r="G60" s="74">
        <v>0</v>
      </c>
      <c r="H60" s="230">
        <f t="shared" si="2"/>
        <v>0</v>
      </c>
      <c r="I60" s="48"/>
      <c r="J60" s="216"/>
    </row>
    <row r="61" spans="1:10" ht="18.600000000000001" thickBot="1" x14ac:dyDescent="0.4">
      <c r="A61" s="73"/>
      <c r="B61" s="79"/>
      <c r="C61" s="79"/>
      <c r="D61" s="79"/>
      <c r="E61" s="89" t="s">
        <v>25</v>
      </c>
      <c r="F61" s="172">
        <f>SUM(F55:F60)</f>
        <v>0</v>
      </c>
      <c r="G61" s="77">
        <f>SUM(G55:G60)</f>
        <v>0</v>
      </c>
      <c r="H61" s="231">
        <f>SUM(H55:H60)</f>
        <v>0</v>
      </c>
      <c r="I61" s="51"/>
      <c r="J61" s="217">
        <f>SUM(F61:G61)</f>
        <v>0</v>
      </c>
    </row>
    <row r="62" spans="1:10" ht="19.2" thickTop="1" thickBot="1" x14ac:dyDescent="0.4">
      <c r="A62" s="73"/>
      <c r="B62" s="79"/>
      <c r="C62" s="79"/>
      <c r="D62" s="79"/>
      <c r="E62" s="79"/>
      <c r="F62" s="129"/>
      <c r="G62" s="74"/>
      <c r="H62" s="230"/>
      <c r="I62" s="47"/>
      <c r="J62" s="216"/>
    </row>
    <row r="63" spans="1:10" ht="18.600000000000001" thickBot="1" x14ac:dyDescent="0.4">
      <c r="A63" s="80" t="s">
        <v>26</v>
      </c>
      <c r="B63" s="81" t="s">
        <v>27</v>
      </c>
      <c r="C63" s="81"/>
      <c r="D63" s="81"/>
      <c r="E63" s="81"/>
      <c r="F63" s="82"/>
      <c r="G63" s="82"/>
      <c r="H63" s="233"/>
      <c r="I63" s="47"/>
      <c r="J63" s="216"/>
    </row>
    <row r="64" spans="1:10" x14ac:dyDescent="0.35">
      <c r="A64" s="69"/>
      <c r="B64" s="83" t="s">
        <v>22</v>
      </c>
      <c r="C64" s="83" t="s">
        <v>23</v>
      </c>
      <c r="D64" s="83" t="s">
        <v>28</v>
      </c>
      <c r="E64" s="83" t="s">
        <v>29</v>
      </c>
      <c r="F64" s="179"/>
      <c r="G64" s="178"/>
      <c r="H64" s="234"/>
      <c r="I64" s="47"/>
      <c r="J64" s="216"/>
    </row>
    <row r="65" spans="1:12" x14ac:dyDescent="0.35">
      <c r="A65" s="69"/>
      <c r="B65" s="144" t="s">
        <v>30</v>
      </c>
      <c r="C65" s="133">
        <v>0.68</v>
      </c>
      <c r="D65" s="145">
        <v>40</v>
      </c>
      <c r="E65" s="145">
        <v>10</v>
      </c>
      <c r="F65" s="257">
        <f>C65*D65*E65</f>
        <v>272</v>
      </c>
      <c r="G65" s="90">
        <v>0</v>
      </c>
      <c r="H65" s="230">
        <f t="shared" ref="H65:H72" si="3">SUM(F65:G65)</f>
        <v>272</v>
      </c>
      <c r="I65" s="125"/>
      <c r="J65" s="216"/>
    </row>
    <row r="66" spans="1:12" x14ac:dyDescent="0.35">
      <c r="A66" s="69"/>
      <c r="B66" s="176" t="s">
        <v>93</v>
      </c>
      <c r="C66" s="140"/>
      <c r="D66" s="147"/>
      <c r="E66" s="147"/>
      <c r="F66" s="257">
        <f>K66-500</f>
        <v>1700</v>
      </c>
      <c r="G66" s="90">
        <v>500</v>
      </c>
      <c r="H66" s="230">
        <f t="shared" si="3"/>
        <v>2200</v>
      </c>
      <c r="I66" s="47"/>
      <c r="J66" s="216"/>
      <c r="K66" s="258">
        <f>(200+600+100+200)*2</f>
        <v>2200</v>
      </c>
      <c r="L66" s="34" t="s">
        <v>94</v>
      </c>
    </row>
    <row r="67" spans="1:12" x14ac:dyDescent="0.35">
      <c r="A67" s="69"/>
      <c r="B67" s="176"/>
      <c r="C67" s="140"/>
      <c r="D67" s="147"/>
      <c r="E67" s="147"/>
      <c r="F67" s="180">
        <v>0</v>
      </c>
      <c r="G67" s="90">
        <v>0</v>
      </c>
      <c r="H67" s="230">
        <f t="shared" si="3"/>
        <v>0</v>
      </c>
      <c r="I67" s="47"/>
      <c r="J67" s="216"/>
    </row>
    <row r="68" spans="1:12" x14ac:dyDescent="0.35">
      <c r="A68" s="69"/>
      <c r="B68" s="176"/>
      <c r="C68" s="140"/>
      <c r="D68" s="147"/>
      <c r="E68" s="147"/>
      <c r="F68" s="180">
        <v>0</v>
      </c>
      <c r="G68" s="90">
        <v>0</v>
      </c>
      <c r="H68" s="230">
        <f t="shared" si="3"/>
        <v>0</v>
      </c>
      <c r="I68" s="47"/>
      <c r="J68" s="216"/>
    </row>
    <row r="69" spans="1:12" x14ac:dyDescent="0.35">
      <c r="A69" s="69"/>
      <c r="B69" s="176"/>
      <c r="C69" s="140"/>
      <c r="D69" s="147"/>
      <c r="E69" s="147"/>
      <c r="F69" s="180">
        <v>0</v>
      </c>
      <c r="G69" s="90">
        <v>0</v>
      </c>
      <c r="H69" s="230">
        <f t="shared" si="3"/>
        <v>0</v>
      </c>
      <c r="I69" s="48"/>
      <c r="J69" s="216"/>
    </row>
    <row r="70" spans="1:12" ht="15.6" customHeight="1" x14ac:dyDescent="0.35">
      <c r="A70" s="69"/>
      <c r="B70" s="146"/>
      <c r="C70" s="140"/>
      <c r="D70" s="147"/>
      <c r="E70" s="147"/>
      <c r="F70" s="180">
        <v>0</v>
      </c>
      <c r="G70" s="90">
        <v>0</v>
      </c>
      <c r="H70" s="230">
        <f t="shared" si="3"/>
        <v>0</v>
      </c>
      <c r="I70" s="48"/>
      <c r="J70" s="216"/>
    </row>
    <row r="71" spans="1:12" x14ac:dyDescent="0.35">
      <c r="A71" s="69"/>
      <c r="B71" s="146"/>
      <c r="C71" s="140"/>
      <c r="D71" s="147"/>
      <c r="E71" s="147"/>
      <c r="F71" s="180">
        <v>0</v>
      </c>
      <c r="G71" s="90">
        <v>0</v>
      </c>
      <c r="H71" s="230">
        <f t="shared" si="3"/>
        <v>0</v>
      </c>
      <c r="I71" s="48"/>
      <c r="J71" s="216"/>
    </row>
    <row r="72" spans="1:12" x14ac:dyDescent="0.35">
      <c r="A72" s="73"/>
      <c r="B72" s="91"/>
      <c r="C72" s="92"/>
      <c r="D72" s="86"/>
      <c r="E72" s="201"/>
      <c r="F72" s="180">
        <v>0</v>
      </c>
      <c r="G72" s="90">
        <v>0</v>
      </c>
      <c r="H72" s="230">
        <f t="shared" si="3"/>
        <v>0</v>
      </c>
      <c r="I72" s="48"/>
      <c r="J72" s="216"/>
    </row>
    <row r="73" spans="1:12" ht="18.600000000000001" thickBot="1" x14ac:dyDescent="0.4">
      <c r="A73" s="73"/>
      <c r="B73" s="93"/>
      <c r="C73" s="93"/>
      <c r="D73" s="93"/>
      <c r="E73" s="89" t="s">
        <v>31</v>
      </c>
      <c r="F73" s="172">
        <f>SUM(F65:F72)</f>
        <v>1972</v>
      </c>
      <c r="G73" s="77">
        <f>SUM(G65:G72)</f>
        <v>500</v>
      </c>
      <c r="H73" s="231">
        <f>SUM(H65:H72)</f>
        <v>2472</v>
      </c>
      <c r="I73" s="51"/>
      <c r="J73" s="217">
        <f>SUM(F73:G73)</f>
        <v>2472</v>
      </c>
    </row>
    <row r="74" spans="1:12" ht="19.2" thickTop="1" thickBot="1" x14ac:dyDescent="0.4">
      <c r="A74" s="73"/>
      <c r="B74" s="79"/>
      <c r="C74" s="79"/>
      <c r="D74" s="79"/>
      <c r="E74" s="79"/>
      <c r="F74" s="129"/>
      <c r="G74" s="74"/>
      <c r="H74" s="230"/>
      <c r="I74" s="47"/>
      <c r="J74" s="216"/>
    </row>
    <row r="75" spans="1:12" ht="18.600000000000001" thickBot="1" x14ac:dyDescent="0.4">
      <c r="A75" s="80" t="s">
        <v>32</v>
      </c>
      <c r="B75" s="81" t="s">
        <v>61</v>
      </c>
      <c r="C75" s="81"/>
      <c r="D75" s="81"/>
      <c r="E75" s="81"/>
      <c r="F75" s="82"/>
      <c r="G75" s="82"/>
      <c r="H75" s="233"/>
      <c r="I75" s="47"/>
      <c r="J75" s="216"/>
    </row>
    <row r="76" spans="1:12" x14ac:dyDescent="0.35">
      <c r="A76" s="69"/>
      <c r="B76" s="83" t="s">
        <v>22</v>
      </c>
      <c r="C76" s="83"/>
      <c r="D76" s="55"/>
      <c r="E76" s="55"/>
      <c r="F76" s="179"/>
      <c r="G76" s="181"/>
      <c r="H76" s="235"/>
      <c r="I76" s="47"/>
      <c r="J76" s="216"/>
    </row>
    <row r="77" spans="1:12" s="136" customFormat="1" x14ac:dyDescent="0.35">
      <c r="A77" s="128"/>
      <c r="B77" s="137" t="s">
        <v>33</v>
      </c>
      <c r="C77" s="148"/>
      <c r="D77" s="149"/>
      <c r="E77" s="138"/>
      <c r="F77" s="171">
        <v>75000</v>
      </c>
      <c r="G77" s="74">
        <v>0</v>
      </c>
      <c r="H77" s="230">
        <f>SUM(F77:G77)</f>
        <v>75000</v>
      </c>
      <c r="I77" s="48"/>
      <c r="J77" s="216"/>
      <c r="K77" s="127"/>
    </row>
    <row r="78" spans="1:12" x14ac:dyDescent="0.35">
      <c r="A78" s="69"/>
      <c r="B78" s="84"/>
      <c r="C78" s="95"/>
      <c r="D78" s="96"/>
      <c r="E78" s="202"/>
      <c r="F78" s="171">
        <v>0</v>
      </c>
      <c r="G78" s="74">
        <v>0</v>
      </c>
      <c r="H78" s="230">
        <f>SUM(F78:G78)</f>
        <v>0</v>
      </c>
      <c r="I78" s="48"/>
      <c r="J78" s="216"/>
    </row>
    <row r="79" spans="1:12" ht="18.600000000000001" thickBot="1" x14ac:dyDescent="0.4">
      <c r="A79" s="73"/>
      <c r="B79" s="55"/>
      <c r="C79" s="93"/>
      <c r="D79" s="93"/>
      <c r="E79" s="89" t="s">
        <v>34</v>
      </c>
      <c r="F79" s="182">
        <f>SUM(F77:F78)</f>
        <v>75000</v>
      </c>
      <c r="G79" s="77">
        <f>SUM(G77:G78)</f>
        <v>0</v>
      </c>
      <c r="H79" s="231">
        <f>SUM(H77:H78)</f>
        <v>75000</v>
      </c>
      <c r="I79" s="51"/>
      <c r="J79" s="217">
        <f>SUM(F79:G79)</f>
        <v>75000</v>
      </c>
    </row>
    <row r="80" spans="1:12" ht="29.4" customHeight="1" thickTop="1" thickBot="1" x14ac:dyDescent="0.4">
      <c r="A80" s="73"/>
      <c r="B80" s="79"/>
      <c r="C80" s="79"/>
      <c r="D80" s="79"/>
      <c r="E80" s="79"/>
      <c r="F80" s="129"/>
      <c r="G80" s="74"/>
      <c r="H80" s="230"/>
      <c r="I80" s="47"/>
      <c r="J80" s="216"/>
    </row>
    <row r="81" spans="1:11" ht="18.600000000000001" thickBot="1" x14ac:dyDescent="0.4">
      <c r="A81" s="80" t="s">
        <v>35</v>
      </c>
      <c r="B81" s="81" t="s">
        <v>36</v>
      </c>
      <c r="C81" s="81"/>
      <c r="D81" s="81"/>
      <c r="E81" s="81"/>
      <c r="F81" s="82"/>
      <c r="G81" s="82"/>
      <c r="H81" s="233"/>
      <c r="I81" s="47"/>
      <c r="J81" s="216"/>
    </row>
    <row r="82" spans="1:11" x14ac:dyDescent="0.35">
      <c r="A82" s="69"/>
      <c r="B82" s="53" t="s">
        <v>37</v>
      </c>
      <c r="C82" s="53"/>
      <c r="D82" s="53"/>
      <c r="E82" s="71"/>
      <c r="F82" s="173"/>
      <c r="G82" s="60"/>
      <c r="H82" s="236"/>
      <c r="I82" s="47"/>
      <c r="J82" s="216"/>
    </row>
    <row r="83" spans="1:11" x14ac:dyDescent="0.35">
      <c r="A83" s="69"/>
      <c r="B83" s="83" t="s">
        <v>22</v>
      </c>
      <c r="C83" s="83"/>
      <c r="D83" s="83" t="s">
        <v>23</v>
      </c>
      <c r="E83" s="83" t="s">
        <v>24</v>
      </c>
      <c r="F83" s="183"/>
      <c r="G83" s="178"/>
      <c r="H83" s="234"/>
      <c r="I83" s="47"/>
      <c r="J83" s="216"/>
    </row>
    <row r="84" spans="1:11" s="136" customFormat="1" x14ac:dyDescent="0.35">
      <c r="A84" s="126"/>
      <c r="B84" s="137" t="s">
        <v>95</v>
      </c>
      <c r="C84" s="132"/>
      <c r="D84" s="150">
        <v>100</v>
      </c>
      <c r="E84" s="145">
        <v>90</v>
      </c>
      <c r="F84" s="255">
        <f>D84*E84</f>
        <v>9000</v>
      </c>
      <c r="G84" s="74">
        <v>0</v>
      </c>
      <c r="H84" s="230">
        <f>SUM(F84:G84)</f>
        <v>9000</v>
      </c>
      <c r="I84" s="48"/>
      <c r="J84" s="216"/>
      <c r="K84" s="127"/>
    </row>
    <row r="85" spans="1:11" s="136" customFormat="1" x14ac:dyDescent="0.35">
      <c r="A85" s="126"/>
      <c r="B85" s="137" t="s">
        <v>38</v>
      </c>
      <c r="C85" s="132"/>
      <c r="D85" s="150"/>
      <c r="E85" s="145"/>
      <c r="F85" s="171">
        <v>500</v>
      </c>
      <c r="G85" s="74">
        <v>0</v>
      </c>
      <c r="H85" s="230">
        <f t="shared" ref="H85:H91" si="4">SUM(F85:G85)</f>
        <v>500</v>
      </c>
      <c r="I85" s="48"/>
      <c r="J85" s="216"/>
      <c r="K85" s="127"/>
    </row>
    <row r="86" spans="1:11" x14ac:dyDescent="0.35">
      <c r="A86" s="73"/>
      <c r="B86" s="151"/>
      <c r="C86" s="142"/>
      <c r="D86" s="152"/>
      <c r="E86" s="153"/>
      <c r="F86" s="171">
        <v>0</v>
      </c>
      <c r="G86" s="74">
        <v>0</v>
      </c>
      <c r="H86" s="230">
        <f t="shared" si="4"/>
        <v>0</v>
      </c>
      <c r="I86" s="48"/>
      <c r="J86" s="216"/>
    </row>
    <row r="87" spans="1:11" x14ac:dyDescent="0.35">
      <c r="A87" s="73"/>
      <c r="B87" s="151"/>
      <c r="C87" s="142"/>
      <c r="D87" s="152"/>
      <c r="E87" s="154"/>
      <c r="F87" s="171">
        <v>0</v>
      </c>
      <c r="G87" s="74">
        <v>0</v>
      </c>
      <c r="H87" s="230">
        <f t="shared" si="4"/>
        <v>0</v>
      </c>
      <c r="I87" s="48"/>
      <c r="J87" s="216"/>
    </row>
    <row r="88" spans="1:11" x14ac:dyDescent="0.35">
      <c r="A88" s="73"/>
      <c r="B88" s="151"/>
      <c r="C88" s="142"/>
      <c r="D88" s="152"/>
      <c r="E88" s="154"/>
      <c r="F88" s="171">
        <v>0</v>
      </c>
      <c r="G88" s="74">
        <v>0</v>
      </c>
      <c r="H88" s="230">
        <f t="shared" si="4"/>
        <v>0</v>
      </c>
      <c r="I88" s="48"/>
      <c r="J88" s="216"/>
    </row>
    <row r="89" spans="1:11" ht="15" customHeight="1" x14ac:dyDescent="0.35">
      <c r="A89" s="73"/>
      <c r="B89" s="151"/>
      <c r="C89" s="142"/>
      <c r="D89" s="152"/>
      <c r="E89" s="153"/>
      <c r="F89" s="171">
        <v>0</v>
      </c>
      <c r="G89" s="74">
        <v>0</v>
      </c>
      <c r="H89" s="230">
        <f t="shared" si="4"/>
        <v>0</v>
      </c>
      <c r="I89" s="48"/>
      <c r="J89" s="216"/>
    </row>
    <row r="90" spans="1:11" x14ac:dyDescent="0.35">
      <c r="A90" s="73"/>
      <c r="B90" s="151"/>
      <c r="C90" s="142"/>
      <c r="D90" s="152"/>
      <c r="E90" s="153"/>
      <c r="F90" s="171">
        <v>0</v>
      </c>
      <c r="G90" s="74">
        <v>0</v>
      </c>
      <c r="H90" s="230">
        <f t="shared" si="4"/>
        <v>0</v>
      </c>
      <c r="I90" s="48"/>
      <c r="J90" s="216"/>
    </row>
    <row r="91" spans="1:11" x14ac:dyDescent="0.35">
      <c r="A91" s="73"/>
      <c r="B91" s="84"/>
      <c r="C91" s="85"/>
      <c r="D91" s="98"/>
      <c r="E91" s="201"/>
      <c r="F91" s="171">
        <v>0</v>
      </c>
      <c r="G91" s="74">
        <v>0</v>
      </c>
      <c r="H91" s="230">
        <f t="shared" si="4"/>
        <v>0</v>
      </c>
      <c r="I91" s="48"/>
      <c r="J91" s="216"/>
    </row>
    <row r="92" spans="1:11" ht="18.600000000000001" thickBot="1" x14ac:dyDescent="0.4">
      <c r="A92" s="73"/>
      <c r="B92" s="55"/>
      <c r="C92" s="99"/>
      <c r="D92" s="99"/>
      <c r="E92" s="204" t="s">
        <v>39</v>
      </c>
      <c r="F92" s="184">
        <f>SUM(F84:F91)</f>
        <v>9500</v>
      </c>
      <c r="G92" s="77">
        <f>SUM(G84:G91)</f>
        <v>0</v>
      </c>
      <c r="H92" s="231">
        <f>SUM(H84:H91)</f>
        <v>9500</v>
      </c>
      <c r="I92" s="51"/>
      <c r="J92" s="217">
        <f>SUM(F92:G92)</f>
        <v>9500</v>
      </c>
    </row>
    <row r="93" spans="1:11" ht="18.600000000000001" thickTop="1" x14ac:dyDescent="0.35">
      <c r="A93" s="73"/>
      <c r="B93" s="75"/>
      <c r="C93" s="75"/>
      <c r="D93" s="75"/>
      <c r="E93" s="75"/>
      <c r="F93" s="129"/>
      <c r="G93" s="74"/>
      <c r="H93" s="230"/>
      <c r="I93" s="47"/>
      <c r="J93" s="216"/>
    </row>
    <row r="94" spans="1:11" x14ac:dyDescent="0.35">
      <c r="A94" s="73"/>
      <c r="B94" s="53" t="s">
        <v>40</v>
      </c>
      <c r="C94" s="53"/>
      <c r="D94" s="53"/>
      <c r="E94" s="71"/>
      <c r="F94" s="129"/>
      <c r="G94" s="74"/>
      <c r="H94" s="230"/>
      <c r="I94" s="47"/>
      <c r="J94" s="216"/>
    </row>
    <row r="95" spans="1:11" x14ac:dyDescent="0.35">
      <c r="A95" s="73"/>
      <c r="B95" s="83" t="s">
        <v>22</v>
      </c>
      <c r="C95" s="83"/>
      <c r="D95" s="83" t="s">
        <v>23</v>
      </c>
      <c r="E95" s="83" t="s">
        <v>24</v>
      </c>
      <c r="F95" s="185"/>
      <c r="G95" s="178"/>
      <c r="H95" s="234"/>
      <c r="I95" s="47"/>
      <c r="J95" s="216"/>
    </row>
    <row r="96" spans="1:11" s="136" customFormat="1" x14ac:dyDescent="0.35">
      <c r="A96" s="126"/>
      <c r="B96" s="137" t="s">
        <v>41</v>
      </c>
      <c r="C96" s="132"/>
      <c r="D96" s="150">
        <v>0.5</v>
      </c>
      <c r="E96" s="145">
        <v>750</v>
      </c>
      <c r="F96" s="259">
        <f>D96*E96</f>
        <v>375</v>
      </c>
      <c r="G96" s="74">
        <v>0</v>
      </c>
      <c r="H96" s="230">
        <f>SUM(F96:G96)</f>
        <v>375</v>
      </c>
      <c r="I96" s="48"/>
      <c r="J96" s="216"/>
      <c r="K96" s="127"/>
    </row>
    <row r="97" spans="1:12" s="136" customFormat="1" x14ac:dyDescent="0.35">
      <c r="A97" s="126"/>
      <c r="B97" s="137" t="s">
        <v>42</v>
      </c>
      <c r="C97" s="132"/>
      <c r="D97" s="150">
        <v>1000</v>
      </c>
      <c r="E97" s="145">
        <v>2</v>
      </c>
      <c r="F97" s="259">
        <f>D97*E97</f>
        <v>2000</v>
      </c>
      <c r="G97" s="74">
        <v>0</v>
      </c>
      <c r="H97" s="230">
        <f t="shared" ref="H97:H100" si="5">SUM(F97:G97)</f>
        <v>2000</v>
      </c>
      <c r="I97" s="48"/>
      <c r="J97" s="216"/>
      <c r="K97" s="127"/>
    </row>
    <row r="98" spans="1:12" ht="13.2" customHeight="1" x14ac:dyDescent="0.35">
      <c r="A98" s="73"/>
      <c r="B98" s="151"/>
      <c r="C98" s="142"/>
      <c r="D98" s="152"/>
      <c r="E98" s="155"/>
      <c r="F98" s="174">
        <v>0</v>
      </c>
      <c r="G98" s="74">
        <v>0</v>
      </c>
      <c r="H98" s="230">
        <f t="shared" si="5"/>
        <v>0</v>
      </c>
      <c r="I98" s="48"/>
      <c r="J98" s="216"/>
    </row>
    <row r="99" spans="1:12" x14ac:dyDescent="0.35">
      <c r="A99" s="73"/>
      <c r="B99" s="84"/>
      <c r="C99" s="85"/>
      <c r="D99" s="98"/>
      <c r="E99" s="87"/>
      <c r="F99" s="174">
        <v>0</v>
      </c>
      <c r="G99" s="74">
        <v>0</v>
      </c>
      <c r="H99" s="230">
        <f t="shared" si="5"/>
        <v>0</v>
      </c>
      <c r="I99" s="48"/>
      <c r="J99" s="216"/>
    </row>
    <row r="100" spans="1:12" x14ac:dyDescent="0.35">
      <c r="A100" s="73"/>
      <c r="B100" s="84"/>
      <c r="C100" s="85"/>
      <c r="D100" s="98"/>
      <c r="E100" s="201"/>
      <c r="F100" s="174">
        <v>0</v>
      </c>
      <c r="G100" s="74">
        <v>0</v>
      </c>
      <c r="H100" s="230">
        <f t="shared" si="5"/>
        <v>0</v>
      </c>
      <c r="I100" s="48"/>
      <c r="J100" s="216"/>
    </row>
    <row r="101" spans="1:12" ht="18.600000000000001" thickBot="1" x14ac:dyDescent="0.4">
      <c r="A101" s="73"/>
      <c r="B101" s="55"/>
      <c r="C101" s="99"/>
      <c r="D101" s="99"/>
      <c r="E101" s="204" t="s">
        <v>43</v>
      </c>
      <c r="F101" s="172">
        <f>SUM(F96:F100)</f>
        <v>2375</v>
      </c>
      <c r="G101" s="77">
        <f>SUM(G96:G100)</f>
        <v>0</v>
      </c>
      <c r="H101" s="231">
        <f>SUM(H96:H100)</f>
        <v>2375</v>
      </c>
      <c r="I101" s="51"/>
      <c r="J101" s="217">
        <f>SUM(F101:G101)</f>
        <v>2375</v>
      </c>
    </row>
    <row r="102" spans="1:12" ht="18.600000000000001" thickTop="1" x14ac:dyDescent="0.35">
      <c r="A102" s="73"/>
      <c r="B102" s="75"/>
      <c r="C102" s="75"/>
      <c r="D102" s="75"/>
      <c r="E102" s="75"/>
      <c r="F102" s="129"/>
      <c r="G102" s="74"/>
      <c r="H102" s="230"/>
      <c r="I102" s="47"/>
      <c r="J102" s="216"/>
    </row>
    <row r="103" spans="1:12" x14ac:dyDescent="0.35">
      <c r="A103" s="69"/>
      <c r="B103" s="53" t="s">
        <v>44</v>
      </c>
      <c r="C103" s="53"/>
      <c r="D103" s="53"/>
      <c r="E103" s="71"/>
      <c r="F103" s="173"/>
      <c r="G103" s="60"/>
      <c r="H103" s="236"/>
      <c r="I103" s="47"/>
      <c r="J103" s="216"/>
    </row>
    <row r="104" spans="1:12" x14ac:dyDescent="0.35">
      <c r="A104" s="69"/>
      <c r="B104" s="83" t="s">
        <v>22</v>
      </c>
      <c r="C104" s="83"/>
      <c r="D104" s="83" t="s">
        <v>23</v>
      </c>
      <c r="E104" s="83" t="s">
        <v>24</v>
      </c>
      <c r="F104" s="185"/>
      <c r="G104" s="178"/>
      <c r="H104" s="234"/>
      <c r="I104" s="47"/>
      <c r="J104" s="216"/>
    </row>
    <row r="105" spans="1:12" s="136" customFormat="1" x14ac:dyDescent="0.35">
      <c r="A105" s="126"/>
      <c r="B105" s="137" t="s">
        <v>96</v>
      </c>
      <c r="C105" s="156"/>
      <c r="D105" s="150">
        <v>3000</v>
      </c>
      <c r="E105" s="145">
        <v>1</v>
      </c>
      <c r="F105" s="171">
        <v>3000</v>
      </c>
      <c r="G105" s="74">
        <v>0</v>
      </c>
      <c r="H105" s="230">
        <f>SUM(F105:G105)</f>
        <v>3000</v>
      </c>
      <c r="I105" s="48"/>
      <c r="J105" s="216"/>
      <c r="K105" s="127"/>
    </row>
    <row r="106" spans="1:12" x14ac:dyDescent="0.35">
      <c r="A106" s="73"/>
      <c r="B106" s="260" t="s">
        <v>99</v>
      </c>
      <c r="C106" s="142"/>
      <c r="D106" s="261">
        <v>2000</v>
      </c>
      <c r="E106" s="147"/>
      <c r="F106" s="171">
        <v>0</v>
      </c>
      <c r="G106" s="74">
        <v>2000</v>
      </c>
      <c r="H106" s="230">
        <f t="shared" ref="H106:H109" si="6">SUM(F106:G106)</f>
        <v>2000</v>
      </c>
      <c r="I106" s="48"/>
      <c r="J106" s="216"/>
      <c r="L106" s="34" t="s">
        <v>100</v>
      </c>
    </row>
    <row r="107" spans="1:12" ht="13.2" customHeight="1" x14ac:dyDescent="0.35">
      <c r="A107" s="73"/>
      <c r="B107" s="151"/>
      <c r="C107" s="142"/>
      <c r="D107" s="152"/>
      <c r="E107" s="147"/>
      <c r="F107" s="171">
        <v>0</v>
      </c>
      <c r="G107" s="74">
        <v>0</v>
      </c>
      <c r="H107" s="230">
        <f t="shared" si="6"/>
        <v>0</v>
      </c>
      <c r="I107" s="48"/>
      <c r="J107" s="216"/>
    </row>
    <row r="108" spans="1:12" x14ac:dyDescent="0.35">
      <c r="A108" s="73"/>
      <c r="B108" s="151"/>
      <c r="C108" s="142"/>
      <c r="D108" s="152"/>
      <c r="E108" s="147"/>
      <c r="F108" s="171">
        <v>0</v>
      </c>
      <c r="G108" s="74">
        <v>0</v>
      </c>
      <c r="H108" s="230">
        <f t="shared" si="6"/>
        <v>0</v>
      </c>
      <c r="I108" s="48"/>
      <c r="J108" s="216"/>
    </row>
    <row r="109" spans="1:12" x14ac:dyDescent="0.35">
      <c r="A109" s="73"/>
      <c r="B109" s="157"/>
      <c r="C109" s="142"/>
      <c r="D109" s="152"/>
      <c r="E109" s="203"/>
      <c r="F109" s="171">
        <v>0</v>
      </c>
      <c r="G109" s="74">
        <v>0</v>
      </c>
      <c r="H109" s="230">
        <f t="shared" si="6"/>
        <v>0</v>
      </c>
      <c r="I109" s="48"/>
      <c r="J109" s="216"/>
    </row>
    <row r="110" spans="1:12" ht="18.600000000000001" thickBot="1" x14ac:dyDescent="0.4">
      <c r="A110" s="73"/>
      <c r="B110" s="55"/>
      <c r="C110" s="99"/>
      <c r="D110" s="99"/>
      <c r="E110" s="204" t="s">
        <v>45</v>
      </c>
      <c r="F110" s="184">
        <f>SUM(F105:F109)</f>
        <v>3000</v>
      </c>
      <c r="G110" s="77">
        <f>SUM(G105:G109)</f>
        <v>2000</v>
      </c>
      <c r="H110" s="231">
        <f>SUM(H105:H109)</f>
        <v>5000</v>
      </c>
      <c r="I110" s="51"/>
      <c r="J110" s="217">
        <f>SUM(F110:G110)</f>
        <v>5000</v>
      </c>
    </row>
    <row r="111" spans="1:12" ht="18.600000000000001" thickTop="1" x14ac:dyDescent="0.35">
      <c r="A111" s="73"/>
      <c r="B111" s="75"/>
      <c r="C111" s="75"/>
      <c r="D111" s="75"/>
      <c r="E111" s="75"/>
      <c r="F111" s="129"/>
      <c r="G111" s="74"/>
      <c r="H111" s="230"/>
      <c r="I111" s="47"/>
      <c r="J111" s="216"/>
    </row>
    <row r="112" spans="1:12" x14ac:dyDescent="0.35">
      <c r="A112" s="73"/>
      <c r="B112" s="53" t="s">
        <v>86</v>
      </c>
      <c r="C112" s="53"/>
      <c r="D112" s="53"/>
      <c r="E112" s="71"/>
      <c r="F112" s="129"/>
      <c r="G112" s="74"/>
      <c r="H112" s="230"/>
      <c r="I112" s="47"/>
      <c r="J112" s="216"/>
    </row>
    <row r="113" spans="1:12" x14ac:dyDescent="0.35">
      <c r="A113" s="73"/>
      <c r="B113" s="83" t="s">
        <v>22</v>
      </c>
      <c r="C113" s="83"/>
      <c r="D113" s="83" t="s">
        <v>23</v>
      </c>
      <c r="E113" s="83" t="s">
        <v>24</v>
      </c>
      <c r="F113" s="183"/>
      <c r="G113" s="178"/>
      <c r="H113" s="234"/>
      <c r="I113" s="47"/>
      <c r="J113" s="216"/>
    </row>
    <row r="114" spans="1:12" s="136" customFormat="1" x14ac:dyDescent="0.35">
      <c r="A114" s="126"/>
      <c r="B114" s="137" t="s">
        <v>97</v>
      </c>
      <c r="C114" s="156"/>
      <c r="D114" s="150">
        <v>200</v>
      </c>
      <c r="E114" s="145">
        <v>9</v>
      </c>
      <c r="F114" s="255">
        <f>D114*E114</f>
        <v>1800</v>
      </c>
      <c r="G114" s="74">
        <v>0</v>
      </c>
      <c r="H114" s="230">
        <f>SUM(F114:G114)</f>
        <v>1800</v>
      </c>
      <c r="I114" s="48"/>
      <c r="J114" s="216"/>
      <c r="K114" s="127"/>
    </row>
    <row r="115" spans="1:12" s="136" customFormat="1" ht="15.75" customHeight="1" x14ac:dyDescent="0.35">
      <c r="A115" s="126"/>
      <c r="B115" s="137" t="s">
        <v>98</v>
      </c>
      <c r="C115" s="156"/>
      <c r="D115" s="150">
        <v>65</v>
      </c>
      <c r="E115" s="145">
        <v>30</v>
      </c>
      <c r="F115" s="255">
        <f>D115*E115</f>
        <v>1950</v>
      </c>
      <c r="G115" s="74">
        <v>0</v>
      </c>
      <c r="H115" s="230">
        <f t="shared" ref="H115:H118" si="7">SUM(F115:G115)</f>
        <v>1950</v>
      </c>
      <c r="I115" s="48"/>
      <c r="J115" s="216"/>
      <c r="K115" s="127"/>
    </row>
    <row r="116" spans="1:12" ht="13.2" customHeight="1" x14ac:dyDescent="0.35">
      <c r="A116" s="73"/>
      <c r="B116" s="84"/>
      <c r="C116" s="85"/>
      <c r="D116" s="98"/>
      <c r="E116" s="87"/>
      <c r="F116" s="171">
        <v>0</v>
      </c>
      <c r="G116" s="74">
        <v>0</v>
      </c>
      <c r="H116" s="230">
        <f t="shared" si="7"/>
        <v>0</v>
      </c>
      <c r="I116" s="48"/>
      <c r="J116" s="216"/>
    </row>
    <row r="117" spans="1:12" x14ac:dyDescent="0.35">
      <c r="A117" s="73"/>
      <c r="B117" s="84"/>
      <c r="C117" s="85"/>
      <c r="D117" s="98"/>
      <c r="E117" s="87"/>
      <c r="F117" s="171">
        <v>0</v>
      </c>
      <c r="G117" s="74">
        <v>0</v>
      </c>
      <c r="H117" s="230">
        <f t="shared" si="7"/>
        <v>0</v>
      </c>
      <c r="I117" s="48"/>
      <c r="J117" s="216"/>
    </row>
    <row r="118" spans="1:12" x14ac:dyDescent="0.35">
      <c r="A118" s="73"/>
      <c r="B118" s="84"/>
      <c r="C118" s="85"/>
      <c r="D118" s="98"/>
      <c r="E118" s="201"/>
      <c r="F118" s="171">
        <v>0</v>
      </c>
      <c r="G118" s="74">
        <v>0</v>
      </c>
      <c r="H118" s="230">
        <f t="shared" si="7"/>
        <v>0</v>
      </c>
      <c r="I118" s="48"/>
      <c r="J118" s="216"/>
    </row>
    <row r="119" spans="1:12" ht="18.600000000000001" thickBot="1" x14ac:dyDescent="0.4">
      <c r="A119" s="73"/>
      <c r="B119" s="55"/>
      <c r="C119" s="99"/>
      <c r="D119" s="99"/>
      <c r="E119" s="204" t="s">
        <v>47</v>
      </c>
      <c r="F119" s="184">
        <f>SUM(F114:F118)</f>
        <v>3750</v>
      </c>
      <c r="G119" s="77">
        <f>SUM(G114:G118)</f>
        <v>0</v>
      </c>
      <c r="H119" s="231">
        <f>SUM(H114:H118)</f>
        <v>3750</v>
      </c>
      <c r="I119" s="51"/>
      <c r="J119" s="217">
        <f>SUM(F119:G119)</f>
        <v>3750</v>
      </c>
    </row>
    <row r="120" spans="1:12" ht="18.600000000000001" thickTop="1" x14ac:dyDescent="0.35">
      <c r="A120" s="73"/>
      <c r="B120" s="75"/>
      <c r="C120" s="75"/>
      <c r="D120" s="75"/>
      <c r="E120" s="75"/>
      <c r="F120" s="129"/>
      <c r="G120" s="74"/>
      <c r="H120" s="230"/>
      <c r="I120" s="47"/>
      <c r="J120" s="216"/>
    </row>
    <row r="121" spans="1:12" x14ac:dyDescent="0.35">
      <c r="A121" s="73"/>
      <c r="B121" s="53" t="s">
        <v>48</v>
      </c>
      <c r="C121" s="53"/>
      <c r="D121" s="53"/>
      <c r="E121" s="71"/>
      <c r="F121" s="129"/>
      <c r="G121" s="74"/>
      <c r="H121" s="230"/>
      <c r="I121" s="47"/>
      <c r="J121" s="216"/>
    </row>
    <row r="122" spans="1:12" ht="36" x14ac:dyDescent="0.35">
      <c r="A122" s="73"/>
      <c r="B122" s="206" t="s">
        <v>22</v>
      </c>
      <c r="C122" s="206"/>
      <c r="D122" s="101" t="s">
        <v>49</v>
      </c>
      <c r="E122" s="101" t="s">
        <v>50</v>
      </c>
      <c r="F122" s="183"/>
      <c r="G122" s="181"/>
      <c r="H122" s="235"/>
      <c r="I122" s="47"/>
      <c r="J122" s="216"/>
    </row>
    <row r="123" spans="1:12" s="136" customFormat="1" x14ac:dyDescent="0.35">
      <c r="A123" s="128"/>
      <c r="B123" s="137" t="s">
        <v>102</v>
      </c>
      <c r="C123" s="156"/>
      <c r="D123" s="150">
        <v>20</v>
      </c>
      <c r="E123" s="145">
        <v>300</v>
      </c>
      <c r="F123" s="255">
        <f>D123*E123</f>
        <v>6000</v>
      </c>
      <c r="G123" s="74">
        <v>0</v>
      </c>
      <c r="H123" s="230">
        <f>SUM(F123:G123)</f>
        <v>6000</v>
      </c>
      <c r="I123" s="48"/>
      <c r="J123" s="216"/>
      <c r="K123" s="127"/>
    </row>
    <row r="124" spans="1:12" s="136" customFormat="1" x14ac:dyDescent="0.35">
      <c r="A124" s="126"/>
      <c r="B124" s="137" t="s">
        <v>103</v>
      </c>
      <c r="C124" s="156"/>
      <c r="D124" s="150">
        <v>20</v>
      </c>
      <c r="E124" s="145">
        <v>200</v>
      </c>
      <c r="F124" s="255">
        <f t="shared" ref="F124:F125" si="8">D124*E124</f>
        <v>4000</v>
      </c>
      <c r="G124" s="74">
        <v>0</v>
      </c>
      <c r="H124" s="230">
        <f t="shared" ref="H124:H132" si="9">SUM(F124:G124)</f>
        <v>4000</v>
      </c>
      <c r="I124" s="48"/>
      <c r="J124" s="216"/>
      <c r="K124" s="127"/>
    </row>
    <row r="125" spans="1:12" x14ac:dyDescent="0.35">
      <c r="A125" s="73"/>
      <c r="B125" s="207" t="s">
        <v>81</v>
      </c>
      <c r="C125" s="208"/>
      <c r="D125" s="150">
        <v>8000</v>
      </c>
      <c r="E125" s="145">
        <v>3</v>
      </c>
      <c r="F125" s="255">
        <f t="shared" si="8"/>
        <v>24000</v>
      </c>
      <c r="G125" s="74">
        <v>0</v>
      </c>
      <c r="H125" s="230">
        <f t="shared" si="9"/>
        <v>24000</v>
      </c>
      <c r="I125" s="48"/>
      <c r="J125" s="216"/>
    </row>
    <row r="126" spans="1:12" x14ac:dyDescent="0.35">
      <c r="A126" s="73"/>
      <c r="B126" s="262" t="s">
        <v>101</v>
      </c>
      <c r="C126" s="159"/>
      <c r="D126" s="263">
        <v>2000</v>
      </c>
      <c r="E126" s="161"/>
      <c r="F126" s="171">
        <v>0</v>
      </c>
      <c r="G126" s="74">
        <v>5000</v>
      </c>
      <c r="H126" s="230">
        <f t="shared" si="9"/>
        <v>5000</v>
      </c>
      <c r="I126" s="48"/>
      <c r="J126" s="216"/>
      <c r="L126" s="34" t="s">
        <v>100</v>
      </c>
    </row>
    <row r="127" spans="1:12" x14ac:dyDescent="0.35">
      <c r="A127" s="73"/>
      <c r="B127" s="158"/>
      <c r="C127" s="159"/>
      <c r="D127" s="160"/>
      <c r="E127" s="161"/>
      <c r="F127" s="171">
        <v>0</v>
      </c>
      <c r="G127" s="74">
        <v>0</v>
      </c>
      <c r="H127" s="230">
        <f t="shared" si="9"/>
        <v>0</v>
      </c>
      <c r="I127" s="48"/>
      <c r="J127" s="216"/>
    </row>
    <row r="128" spans="1:12" x14ac:dyDescent="0.35">
      <c r="A128" s="69"/>
      <c r="B128" s="158"/>
      <c r="C128" s="159"/>
      <c r="D128" s="160"/>
      <c r="E128" s="161"/>
      <c r="F128" s="171">
        <v>0</v>
      </c>
      <c r="G128" s="74">
        <v>0</v>
      </c>
      <c r="H128" s="230">
        <f t="shared" si="9"/>
        <v>0</v>
      </c>
      <c r="I128" s="48"/>
      <c r="J128" s="216"/>
    </row>
    <row r="129" spans="1:10" x14ac:dyDescent="0.35">
      <c r="A129" s="73"/>
      <c r="B129" s="157"/>
      <c r="C129" s="142"/>
      <c r="D129" s="152"/>
      <c r="E129" s="147"/>
      <c r="F129" s="171">
        <v>0</v>
      </c>
      <c r="G129" s="74">
        <v>0</v>
      </c>
      <c r="H129" s="230">
        <f t="shared" si="9"/>
        <v>0</v>
      </c>
      <c r="I129" s="48"/>
      <c r="J129" s="216"/>
    </row>
    <row r="130" spans="1:10" x14ac:dyDescent="0.35">
      <c r="A130" s="73"/>
      <c r="B130" s="84"/>
      <c r="C130" s="85"/>
      <c r="D130" s="98"/>
      <c r="E130" s="87"/>
      <c r="F130" s="171">
        <v>0</v>
      </c>
      <c r="G130" s="74">
        <v>0</v>
      </c>
      <c r="H130" s="230">
        <f t="shared" si="9"/>
        <v>0</v>
      </c>
      <c r="I130" s="48"/>
      <c r="J130" s="216"/>
    </row>
    <row r="131" spans="1:10" x14ac:dyDescent="0.35">
      <c r="A131" s="73"/>
      <c r="B131" s="84"/>
      <c r="C131" s="85"/>
      <c r="D131" s="98"/>
      <c r="E131" s="87"/>
      <c r="F131" s="171">
        <v>0</v>
      </c>
      <c r="G131" s="74">
        <v>0</v>
      </c>
      <c r="H131" s="230">
        <f t="shared" si="9"/>
        <v>0</v>
      </c>
      <c r="I131" s="48"/>
      <c r="J131" s="216"/>
    </row>
    <row r="132" spans="1:10" x14ac:dyDescent="0.35">
      <c r="A132" s="73"/>
      <c r="B132" s="84"/>
      <c r="C132" s="85"/>
      <c r="D132" s="92"/>
      <c r="E132" s="102"/>
      <c r="F132" s="171">
        <v>0</v>
      </c>
      <c r="G132" s="74">
        <v>0</v>
      </c>
      <c r="H132" s="230">
        <f t="shared" si="9"/>
        <v>0</v>
      </c>
      <c r="I132" s="48"/>
      <c r="J132" s="216"/>
    </row>
    <row r="133" spans="1:10" ht="21.6" customHeight="1" thickBot="1" x14ac:dyDescent="0.4">
      <c r="A133" s="73"/>
      <c r="B133" s="55"/>
      <c r="C133" s="75"/>
      <c r="D133" s="75"/>
      <c r="E133" s="75" t="s">
        <v>51</v>
      </c>
      <c r="F133" s="184">
        <f>SUM(F123:F132)</f>
        <v>34000</v>
      </c>
      <c r="G133" s="77">
        <f>SUM(G123:G132)</f>
        <v>5000</v>
      </c>
      <c r="H133" s="231">
        <f>SUM(H123:H132)</f>
        <v>39000</v>
      </c>
      <c r="I133" s="51"/>
      <c r="J133" s="217">
        <f>SUM(F133:G133)</f>
        <v>39000</v>
      </c>
    </row>
    <row r="134" spans="1:10" ht="18.600000000000001" thickTop="1" x14ac:dyDescent="0.35">
      <c r="A134" s="73"/>
      <c r="B134" s="71"/>
      <c r="C134" s="71"/>
      <c r="D134" s="71"/>
      <c r="E134" s="71"/>
      <c r="F134" s="129"/>
      <c r="G134" s="74"/>
      <c r="H134" s="230"/>
      <c r="I134" s="47"/>
      <c r="J134" s="216"/>
    </row>
    <row r="135" spans="1:10" ht="57" customHeight="1" thickBot="1" x14ac:dyDescent="0.4">
      <c r="A135" s="73"/>
      <c r="B135" s="55"/>
      <c r="C135" s="79"/>
      <c r="D135" s="79"/>
      <c r="E135" s="79" t="s">
        <v>52</v>
      </c>
      <c r="F135" s="172">
        <f>SUM(F133,F119,F110,F101,F92)</f>
        <v>52625</v>
      </c>
      <c r="G135" s="77">
        <f>SUM(G133,G119,G110,G101,G92)</f>
        <v>7000</v>
      </c>
      <c r="H135" s="231">
        <f>SUM(H133,H119,H110,H101,H92)</f>
        <v>59625</v>
      </c>
      <c r="I135" s="51"/>
      <c r="J135" s="217">
        <f>SUM(F135:G135)</f>
        <v>59625</v>
      </c>
    </row>
    <row r="136" spans="1:10" ht="19.2" thickTop="1" thickBot="1" x14ac:dyDescent="0.4">
      <c r="A136" s="73"/>
      <c r="B136" s="79"/>
      <c r="C136" s="79"/>
      <c r="D136" s="79"/>
      <c r="E136" s="79"/>
      <c r="F136" s="129"/>
      <c r="G136" s="103"/>
      <c r="H136" s="237"/>
      <c r="I136" s="47"/>
      <c r="J136" s="216"/>
    </row>
    <row r="137" spans="1:10" ht="18.600000000000001" thickBot="1" x14ac:dyDescent="0.4">
      <c r="A137" s="80" t="s">
        <v>53</v>
      </c>
      <c r="B137" s="81" t="s">
        <v>54</v>
      </c>
      <c r="C137" s="81"/>
      <c r="D137" s="81"/>
      <c r="E137" s="81"/>
      <c r="F137" s="219"/>
      <c r="G137" s="104"/>
      <c r="H137" s="238"/>
      <c r="I137" s="47"/>
      <c r="J137" s="216"/>
    </row>
    <row r="138" spans="1:10" ht="18.600000000000001" thickBot="1" x14ac:dyDescent="0.4">
      <c r="A138" s="73"/>
      <c r="B138" s="55"/>
      <c r="C138" s="105"/>
      <c r="D138" s="106"/>
      <c r="E138" s="106" t="s">
        <v>55</v>
      </c>
      <c r="F138" s="264">
        <f>SUM(F135,F79,F73,F61,F51)</f>
        <v>149222</v>
      </c>
      <c r="G138" s="265">
        <f>SUM(G135,G79,G73,G61,G51)</f>
        <v>9500</v>
      </c>
      <c r="H138" s="265">
        <f>SUM(H135,H79,H73,H61,H51)</f>
        <v>158722</v>
      </c>
      <c r="I138" s="51"/>
      <c r="J138" s="217">
        <f>SUM(F138:G138)</f>
        <v>158722</v>
      </c>
    </row>
    <row r="139" spans="1:10" ht="19.2" thickTop="1" thickBot="1" x14ac:dyDescent="0.4">
      <c r="A139" s="73"/>
      <c r="B139" s="79"/>
      <c r="C139" s="79"/>
      <c r="D139" s="79"/>
      <c r="E139" s="79"/>
      <c r="F139" s="266"/>
      <c r="G139" s="267"/>
      <c r="H139" s="267"/>
      <c r="I139" s="47"/>
      <c r="J139" s="216"/>
    </row>
    <row r="140" spans="1:10" ht="19.2" customHeight="1" thickBot="1" x14ac:dyDescent="0.4">
      <c r="A140" s="108" t="s">
        <v>56</v>
      </c>
      <c r="B140" s="81" t="s">
        <v>57</v>
      </c>
      <c r="C140" s="81"/>
      <c r="D140" s="81"/>
      <c r="E140" s="81"/>
      <c r="F140" s="268"/>
      <c r="G140" s="269"/>
      <c r="H140" s="269"/>
      <c r="I140" s="47"/>
      <c r="J140" s="216"/>
    </row>
    <row r="141" spans="1:10" ht="18.600000000000001" thickBot="1" x14ac:dyDescent="0.4">
      <c r="A141" s="73"/>
      <c r="B141" s="55"/>
      <c r="C141" s="79"/>
      <c r="D141" s="110"/>
      <c r="E141" s="205" t="s">
        <v>58</v>
      </c>
      <c r="F141" s="270">
        <f>(F138-F79)*0.15</f>
        <v>11133.3</v>
      </c>
      <c r="G141" s="271">
        <v>0</v>
      </c>
      <c r="H141" s="271">
        <f>SUM(F141:G141)</f>
        <v>11133.3</v>
      </c>
      <c r="I141" s="47"/>
      <c r="J141" s="216"/>
    </row>
    <row r="142" spans="1:10" ht="18.600000000000001" thickTop="1" x14ac:dyDescent="0.35">
      <c r="A142" s="73"/>
      <c r="B142" s="71"/>
      <c r="C142" s="71"/>
      <c r="D142" s="71"/>
      <c r="E142" s="71"/>
      <c r="F142" s="272"/>
      <c r="G142" s="273"/>
      <c r="H142" s="273"/>
      <c r="I142" s="224"/>
      <c r="J142" s="225"/>
    </row>
    <row r="143" spans="1:10" ht="18.600000000000001" thickBot="1" x14ac:dyDescent="0.4">
      <c r="A143" s="73"/>
      <c r="B143" s="111"/>
      <c r="C143" s="38"/>
      <c r="D143" s="38"/>
      <c r="E143" s="38" t="s">
        <v>79</v>
      </c>
      <c r="F143" s="274">
        <f>SUM(F141,F138)</f>
        <v>160355.29999999999</v>
      </c>
      <c r="G143" s="275">
        <f>SUM(G141,G138)</f>
        <v>9500</v>
      </c>
      <c r="H143" s="275">
        <f>SUM(H141,H138)</f>
        <v>169855.3</v>
      </c>
      <c r="I143" s="52"/>
      <c r="J143" s="217">
        <f>SUM(F143:G143)</f>
        <v>169855.3</v>
      </c>
    </row>
    <row r="144" spans="1:10" ht="18.600000000000001" thickTop="1" x14ac:dyDescent="0.35">
      <c r="A144" s="73"/>
      <c r="B144" s="79"/>
      <c r="C144" s="79"/>
      <c r="D144" s="79"/>
      <c r="E144" s="79"/>
      <c r="F144" s="114"/>
      <c r="G144" s="115"/>
      <c r="H144" s="239"/>
      <c r="I144" s="47"/>
      <c r="J144" s="216"/>
    </row>
    <row r="145" spans="1:10" x14ac:dyDescent="0.35">
      <c r="A145" s="73"/>
      <c r="B145" s="242"/>
      <c r="C145" s="243"/>
      <c r="D145" s="243"/>
      <c r="E145" s="243"/>
      <c r="F145" s="116"/>
      <c r="G145" s="74"/>
      <c r="H145" s="230"/>
      <c r="I145" s="47"/>
      <c r="J145" s="216"/>
    </row>
    <row r="146" spans="1:10" ht="18.600000000000001" thickBot="1" x14ac:dyDescent="0.4">
      <c r="B146" s="244"/>
      <c r="C146" s="244"/>
      <c r="D146" s="244"/>
      <c r="E146" s="245"/>
      <c r="F146" s="244"/>
      <c r="G146" s="103"/>
      <c r="H146" s="237"/>
      <c r="I146" s="47"/>
      <c r="J146" s="216"/>
    </row>
  </sheetData>
  <sheetProtection sheet="1" objects="1" scenarios="1"/>
  <dataConsolidate/>
  <mergeCells count="33">
    <mergeCell ref="C1:H1"/>
    <mergeCell ref="F10:H10"/>
    <mergeCell ref="F11:H11"/>
    <mergeCell ref="F12:H12"/>
    <mergeCell ref="B17:C17"/>
    <mergeCell ref="B19:C19"/>
    <mergeCell ref="B20:C20"/>
    <mergeCell ref="B21:C21"/>
    <mergeCell ref="B22:C22"/>
    <mergeCell ref="B23:C23"/>
    <mergeCell ref="B24:C24"/>
    <mergeCell ref="B25:C25"/>
    <mergeCell ref="B26:C26"/>
    <mergeCell ref="B27:C27"/>
    <mergeCell ref="B28:C28"/>
    <mergeCell ref="B29:C29"/>
    <mergeCell ref="B36:C36"/>
    <mergeCell ref="B37:C37"/>
    <mergeCell ref="B38:C38"/>
    <mergeCell ref="B122:C122"/>
    <mergeCell ref="B125:C125"/>
    <mergeCell ref="B15:C15"/>
    <mergeCell ref="B18:C18"/>
    <mergeCell ref="B44:C44"/>
    <mergeCell ref="B45:C45"/>
    <mergeCell ref="B46:C46"/>
    <mergeCell ref="B47:C47"/>
    <mergeCell ref="B48:C48"/>
    <mergeCell ref="B39:C39"/>
    <mergeCell ref="B40:C40"/>
    <mergeCell ref="B41:C41"/>
    <mergeCell ref="B42:C42"/>
    <mergeCell ref="B43:C43"/>
  </mergeCells>
  <dataValidations count="2">
    <dataValidation allowBlank="1" showInputMessage="1" showErrorMessage="1" promptTitle="Recommended formulas for hourly:" prompt="Total Requested $ = (Hourly wage) * (# of hours working on project)_x000a_$ per period = Total Requested $ * (# of months per period / total # of months working on project)" sqref="B42:C42" xr:uid="{FEC73DC6-2F5A-4B14-A65F-349A63BE0914}"/>
    <dataValidation allowBlank="1" showInputMessage="1" showErrorMessage="1" promptTitle="Recommended formulas for salary:" prompt="Base Salary = (# of months in period/12) * (Annual Salary)_x000a_Total Requested $ = (Base Salary * total # of months working on project) * (%FTE)_x000a_$ per period = Total Requested $ * (# of months per period / total # of months working on project)" sqref="B16:C16" xr:uid="{EE02157E-2DCA-431E-AE58-0E13CAA0F251}"/>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88575-8C4C-4680-9CDD-EAFBE4F3D09F}">
  <dimension ref="A1:J166"/>
  <sheetViews>
    <sheetView zoomScale="60" zoomScaleNormal="60" workbookViewId="0">
      <pane ySplit="9" topLeftCell="A10" activePane="bottomLeft" state="frozen"/>
      <selection pane="bottomLeft" activeCell="F7" sqref="F7:H9"/>
    </sheetView>
  </sheetViews>
  <sheetFormatPr defaultColWidth="8.88671875" defaultRowHeight="18" outlineLevelRow="1" x14ac:dyDescent="0.35"/>
  <cols>
    <col min="1" max="1" width="3.109375" style="120" customWidth="1"/>
    <col min="2" max="2" width="16.44140625" style="162" customWidth="1"/>
    <col min="3" max="3" width="12.88671875" style="162" customWidth="1"/>
    <col min="4" max="4" width="28.88671875" style="162" customWidth="1"/>
    <col min="5" max="5" width="31.109375" style="162" customWidth="1"/>
    <col min="6" max="6" width="28.88671875" style="121" customWidth="1"/>
    <col min="7" max="7" width="28.88671875" style="175" customWidth="1"/>
    <col min="8" max="8" width="28.88671875" style="122" customWidth="1"/>
    <col min="9" max="9" width="2" style="44" customWidth="1"/>
    <col min="10" max="10" width="28.77734375" style="212" customWidth="1"/>
    <col min="11" max="16384" width="8.88671875" style="1"/>
  </cols>
  <sheetData>
    <row r="1" spans="1:10" x14ac:dyDescent="0.35">
      <c r="F1" s="162"/>
      <c r="G1" s="162"/>
      <c r="H1" s="120"/>
    </row>
    <row r="2" spans="1:10" x14ac:dyDescent="0.35">
      <c r="F2" s="162"/>
      <c r="G2" s="162"/>
      <c r="H2" s="120"/>
    </row>
    <row r="3" spans="1:10" ht="18.600000000000001" customHeight="1" outlineLevel="1" x14ac:dyDescent="0.3">
      <c r="A3" s="53"/>
      <c r="B3" s="53" t="s">
        <v>2</v>
      </c>
      <c r="C3" s="188"/>
      <c r="D3" s="54"/>
      <c r="E3" s="54"/>
      <c r="F3" s="54"/>
      <c r="G3" s="54"/>
      <c r="H3" s="54"/>
      <c r="I3" s="45"/>
      <c r="J3" s="213"/>
    </row>
    <row r="4" spans="1:10" ht="18.600000000000001" customHeight="1" outlineLevel="1" x14ac:dyDescent="0.3">
      <c r="A4" s="53"/>
      <c r="B4" s="53" t="s">
        <v>4</v>
      </c>
      <c r="C4" s="188"/>
      <c r="D4" s="54"/>
      <c r="E4" s="54"/>
      <c r="F4" s="54"/>
      <c r="G4" s="54"/>
      <c r="H4" s="54"/>
      <c r="I4" s="45"/>
      <c r="J4" s="213"/>
    </row>
    <row r="5" spans="1:10" ht="18.600000000000001" thickBot="1" x14ac:dyDescent="0.4">
      <c r="A5" s="55"/>
      <c r="B5" s="55"/>
      <c r="C5" s="55"/>
      <c r="D5" s="55"/>
      <c r="E5" s="55"/>
      <c r="F5" s="56"/>
      <c r="G5" s="56"/>
      <c r="H5" s="56"/>
      <c r="I5" s="45"/>
      <c r="J5" s="213"/>
    </row>
    <row r="6" spans="1:10" ht="34.799999999999997" x14ac:dyDescent="0.3">
      <c r="A6" s="57"/>
      <c r="B6" s="58" t="s">
        <v>6</v>
      </c>
      <c r="C6" s="58"/>
      <c r="D6" s="58"/>
      <c r="E6" s="58"/>
      <c r="F6" s="229" t="s">
        <v>74</v>
      </c>
      <c r="G6" s="191" t="s">
        <v>77</v>
      </c>
      <c r="H6" s="228" t="s">
        <v>76</v>
      </c>
      <c r="I6" s="46"/>
      <c r="J6" s="214" t="s">
        <v>78</v>
      </c>
    </row>
    <row r="7" spans="1:10" ht="16.2" customHeight="1" outlineLevel="1" x14ac:dyDescent="0.35">
      <c r="A7" s="59"/>
      <c r="B7" s="55"/>
      <c r="C7" s="55"/>
      <c r="D7" s="55"/>
      <c r="E7" s="55"/>
      <c r="F7" s="246" t="s">
        <v>87</v>
      </c>
      <c r="G7" s="247"/>
      <c r="H7" s="248"/>
      <c r="I7" s="45"/>
      <c r="J7" s="213"/>
    </row>
    <row r="8" spans="1:10" ht="16.2" customHeight="1" outlineLevel="1" x14ac:dyDescent="0.35">
      <c r="A8" s="59"/>
      <c r="B8" s="55"/>
      <c r="C8" s="55"/>
      <c r="D8" s="55"/>
      <c r="E8" s="55" t="s">
        <v>75</v>
      </c>
      <c r="F8" s="249">
        <v>45748</v>
      </c>
      <c r="G8" s="250"/>
      <c r="H8" s="251"/>
      <c r="I8" s="45"/>
      <c r="J8" s="213"/>
    </row>
    <row r="9" spans="1:10" ht="16.2" customHeight="1" outlineLevel="1" thickBot="1" x14ac:dyDescent="0.4">
      <c r="A9" s="61"/>
      <c r="B9" s="62"/>
      <c r="C9" s="62"/>
      <c r="D9" s="62"/>
      <c r="E9" s="62"/>
      <c r="F9" s="252">
        <v>46022</v>
      </c>
      <c r="G9" s="253"/>
      <c r="H9" s="254"/>
      <c r="I9" s="45"/>
      <c r="J9" s="213"/>
    </row>
    <row r="10" spans="1:10" ht="16.2" customHeight="1" thickBot="1" x14ac:dyDescent="0.35">
      <c r="A10" s="63" t="s">
        <v>7</v>
      </c>
      <c r="B10" s="64" t="s">
        <v>8</v>
      </c>
      <c r="C10" s="64"/>
      <c r="D10" s="64"/>
      <c r="E10" s="64"/>
      <c r="F10" s="169"/>
      <c r="G10" s="65"/>
      <c r="H10" s="65"/>
      <c r="I10" s="47"/>
      <c r="J10" s="213"/>
    </row>
    <row r="11" spans="1:10" s="34" customFormat="1" x14ac:dyDescent="0.35">
      <c r="A11" s="66"/>
      <c r="B11" s="197" t="s">
        <v>9</v>
      </c>
      <c r="C11" s="53"/>
      <c r="D11" s="53"/>
      <c r="E11" s="53"/>
      <c r="F11" s="196"/>
      <c r="G11" s="164"/>
      <c r="H11" s="164"/>
      <c r="I11" s="125"/>
      <c r="J11" s="215"/>
    </row>
    <row r="12" spans="1:10" ht="53.4" customHeight="1" x14ac:dyDescent="0.3">
      <c r="A12" s="69"/>
      <c r="B12" s="206" t="s">
        <v>10</v>
      </c>
      <c r="C12" s="206"/>
      <c r="D12" s="70" t="s">
        <v>11</v>
      </c>
      <c r="E12" s="70" t="s">
        <v>12</v>
      </c>
      <c r="F12" s="170"/>
      <c r="G12" s="72"/>
      <c r="H12" s="72"/>
      <c r="I12" s="47"/>
      <c r="J12" s="213"/>
    </row>
    <row r="13" spans="1:10" x14ac:dyDescent="0.35">
      <c r="A13" s="73"/>
      <c r="B13" s="211"/>
      <c r="C13" s="210"/>
      <c r="D13" s="140"/>
      <c r="E13" s="141"/>
      <c r="F13" s="171">
        <v>0</v>
      </c>
      <c r="G13" s="74">
        <v>0</v>
      </c>
      <c r="H13" s="74">
        <f>SUM(F13:G13)</f>
        <v>0</v>
      </c>
      <c r="I13" s="48"/>
      <c r="J13" s="213"/>
    </row>
    <row r="14" spans="1:10" ht="13.95" customHeight="1" x14ac:dyDescent="0.35">
      <c r="A14" s="73"/>
      <c r="B14" s="211"/>
      <c r="C14" s="210"/>
      <c r="D14" s="140"/>
      <c r="E14" s="141"/>
      <c r="F14" s="171">
        <v>0</v>
      </c>
      <c r="G14" s="74">
        <v>0</v>
      </c>
      <c r="H14" s="74">
        <f t="shared" ref="H14:H26" si="0">SUM(F14:G14)</f>
        <v>0</v>
      </c>
      <c r="I14" s="48"/>
      <c r="J14" s="213"/>
    </row>
    <row r="15" spans="1:10" ht="14.4" customHeight="1" x14ac:dyDescent="0.35">
      <c r="A15" s="73"/>
      <c r="B15" s="209"/>
      <c r="C15" s="210"/>
      <c r="D15" s="140"/>
      <c r="E15" s="141"/>
      <c r="F15" s="171">
        <v>0</v>
      </c>
      <c r="G15" s="74">
        <v>0</v>
      </c>
      <c r="H15" s="74">
        <f t="shared" si="0"/>
        <v>0</v>
      </c>
      <c r="I15" s="48"/>
      <c r="J15" s="213"/>
    </row>
    <row r="16" spans="1:10" x14ac:dyDescent="0.35">
      <c r="A16" s="73"/>
      <c r="B16" s="209"/>
      <c r="C16" s="210"/>
      <c r="D16" s="140"/>
      <c r="E16" s="141"/>
      <c r="F16" s="171">
        <v>0</v>
      </c>
      <c r="G16" s="74">
        <v>0</v>
      </c>
      <c r="H16" s="74">
        <f t="shared" si="0"/>
        <v>0</v>
      </c>
      <c r="I16" s="48"/>
      <c r="J16" s="213"/>
    </row>
    <row r="17" spans="1:10" x14ac:dyDescent="0.35">
      <c r="A17" s="73"/>
      <c r="B17" s="209"/>
      <c r="C17" s="210"/>
      <c r="D17" s="140"/>
      <c r="E17" s="141"/>
      <c r="F17" s="171">
        <v>0</v>
      </c>
      <c r="G17" s="74">
        <v>0</v>
      </c>
      <c r="H17" s="74">
        <f t="shared" si="0"/>
        <v>0</v>
      </c>
      <c r="I17" s="48"/>
      <c r="J17" s="213"/>
    </row>
    <row r="18" spans="1:10" x14ac:dyDescent="0.35">
      <c r="A18" s="73"/>
      <c r="B18" s="209"/>
      <c r="C18" s="210"/>
      <c r="D18" s="140"/>
      <c r="E18" s="141"/>
      <c r="F18" s="171">
        <v>0</v>
      </c>
      <c r="G18" s="74">
        <v>0</v>
      </c>
      <c r="H18" s="74">
        <f t="shared" si="0"/>
        <v>0</v>
      </c>
      <c r="I18" s="48"/>
      <c r="J18" s="213"/>
    </row>
    <row r="19" spans="1:10" x14ac:dyDescent="0.35">
      <c r="A19" s="73"/>
      <c r="B19" s="209"/>
      <c r="C19" s="210"/>
      <c r="D19" s="140"/>
      <c r="E19" s="141"/>
      <c r="F19" s="171">
        <v>0</v>
      </c>
      <c r="G19" s="74">
        <v>0</v>
      </c>
      <c r="H19" s="74">
        <f t="shared" si="0"/>
        <v>0</v>
      </c>
      <c r="I19" s="48"/>
      <c r="J19" s="213"/>
    </row>
    <row r="20" spans="1:10" x14ac:dyDescent="0.35">
      <c r="A20" s="73"/>
      <c r="B20" s="209"/>
      <c r="C20" s="210"/>
      <c r="D20" s="140"/>
      <c r="E20" s="141"/>
      <c r="F20" s="171">
        <v>0</v>
      </c>
      <c r="G20" s="74">
        <v>0</v>
      </c>
      <c r="H20" s="74">
        <f t="shared" si="0"/>
        <v>0</v>
      </c>
      <c r="I20" s="48"/>
      <c r="J20" s="213"/>
    </row>
    <row r="21" spans="1:10" x14ac:dyDescent="0.35">
      <c r="A21" s="73"/>
      <c r="B21" s="209"/>
      <c r="C21" s="210"/>
      <c r="D21" s="140"/>
      <c r="E21" s="141"/>
      <c r="F21" s="171">
        <v>0</v>
      </c>
      <c r="G21" s="74">
        <v>0</v>
      </c>
      <c r="H21" s="74">
        <f t="shared" si="0"/>
        <v>0</v>
      </c>
      <c r="I21" s="48"/>
      <c r="J21" s="213"/>
    </row>
    <row r="22" spans="1:10" x14ac:dyDescent="0.35">
      <c r="A22" s="73"/>
      <c r="B22" s="209"/>
      <c r="C22" s="210"/>
      <c r="D22" s="140"/>
      <c r="E22" s="141"/>
      <c r="F22" s="171">
        <v>0</v>
      </c>
      <c r="G22" s="74">
        <v>0</v>
      </c>
      <c r="H22" s="74">
        <f t="shared" si="0"/>
        <v>0</v>
      </c>
      <c r="I22" s="48"/>
      <c r="J22" s="213"/>
    </row>
    <row r="23" spans="1:10" x14ac:dyDescent="0.35">
      <c r="A23" s="73"/>
      <c r="B23" s="209"/>
      <c r="C23" s="210"/>
      <c r="D23" s="140"/>
      <c r="E23" s="141"/>
      <c r="F23" s="171">
        <v>0</v>
      </c>
      <c r="G23" s="74">
        <v>0</v>
      </c>
      <c r="H23" s="74">
        <f t="shared" si="0"/>
        <v>0</v>
      </c>
      <c r="I23" s="47"/>
      <c r="J23" s="213"/>
    </row>
    <row r="24" spans="1:10" x14ac:dyDescent="0.35">
      <c r="A24" s="73"/>
      <c r="B24" s="209"/>
      <c r="C24" s="210"/>
      <c r="D24" s="140"/>
      <c r="E24" s="141"/>
      <c r="F24" s="171">
        <v>0</v>
      </c>
      <c r="G24" s="74">
        <v>0</v>
      </c>
      <c r="H24" s="74">
        <f t="shared" si="0"/>
        <v>0</v>
      </c>
      <c r="I24" s="47"/>
      <c r="J24" s="213"/>
    </row>
    <row r="25" spans="1:10" x14ac:dyDescent="0.35">
      <c r="A25" s="73"/>
      <c r="B25" s="209"/>
      <c r="C25" s="210"/>
      <c r="D25" s="140"/>
      <c r="E25" s="141"/>
      <c r="F25" s="171">
        <v>0</v>
      </c>
      <c r="G25" s="74">
        <v>0</v>
      </c>
      <c r="H25" s="74">
        <f t="shared" si="0"/>
        <v>0</v>
      </c>
      <c r="I25" s="47"/>
      <c r="J25" s="213"/>
    </row>
    <row r="26" spans="1:10" x14ac:dyDescent="0.35">
      <c r="A26" s="73"/>
      <c r="B26" s="209"/>
      <c r="C26" s="210"/>
      <c r="D26" s="140"/>
      <c r="E26" s="141"/>
      <c r="F26" s="171">
        <v>0</v>
      </c>
      <c r="G26" s="74">
        <v>0</v>
      </c>
      <c r="H26" s="74">
        <f t="shared" si="0"/>
        <v>0</v>
      </c>
      <c r="I26" s="47"/>
      <c r="J26" s="213"/>
    </row>
    <row r="27" spans="1:10" ht="24.6" customHeight="1" thickBot="1" x14ac:dyDescent="0.35">
      <c r="A27" s="73"/>
      <c r="B27" s="75"/>
      <c r="C27" s="75"/>
      <c r="D27" s="75"/>
      <c r="E27" s="76" t="s">
        <v>15</v>
      </c>
      <c r="F27" s="172">
        <f>SUM(F13:F26)</f>
        <v>0</v>
      </c>
      <c r="G27" s="77">
        <f>SUM(G13:G26)</f>
        <v>0</v>
      </c>
      <c r="H27" s="77">
        <f>SUM(H13:H26)</f>
        <v>0</v>
      </c>
      <c r="I27" s="49"/>
      <c r="J27" s="217">
        <f>SUM(F27:G27)</f>
        <v>0</v>
      </c>
    </row>
    <row r="28" spans="1:10" ht="18.600000000000001" thickTop="1" x14ac:dyDescent="0.3">
      <c r="A28" s="73"/>
      <c r="B28" s="75"/>
      <c r="C28" s="75"/>
      <c r="D28" s="75"/>
      <c r="E28" s="75"/>
      <c r="F28" s="129"/>
      <c r="G28" s="74"/>
      <c r="H28" s="74"/>
      <c r="I28" s="47"/>
      <c r="J28" s="216"/>
    </row>
    <row r="29" spans="1:10" x14ac:dyDescent="0.3">
      <c r="A29" s="73"/>
      <c r="B29" s="67" t="s">
        <v>16</v>
      </c>
      <c r="C29" s="53"/>
      <c r="D29" s="53"/>
      <c r="E29" s="53"/>
      <c r="F29" s="129"/>
      <c r="G29" s="74"/>
      <c r="H29" s="74"/>
      <c r="I29" s="47"/>
      <c r="J29" s="216"/>
    </row>
    <row r="30" spans="1:10" ht="19.8" customHeight="1" x14ac:dyDescent="0.3">
      <c r="A30" s="73"/>
      <c r="B30" s="71" t="s">
        <v>10</v>
      </c>
      <c r="C30" s="53"/>
      <c r="D30" s="53"/>
      <c r="E30" s="71" t="s">
        <v>17</v>
      </c>
      <c r="F30" s="170"/>
      <c r="G30" s="72"/>
      <c r="H30" s="72"/>
      <c r="I30" s="47"/>
      <c r="J30" s="216"/>
    </row>
    <row r="31" spans="1:10" x14ac:dyDescent="0.35">
      <c r="A31" s="73"/>
      <c r="B31" s="211"/>
      <c r="C31" s="210"/>
      <c r="D31" s="142"/>
      <c r="E31" s="141"/>
      <c r="F31" s="171">
        <v>0</v>
      </c>
      <c r="G31" s="74">
        <v>0</v>
      </c>
      <c r="H31" s="74">
        <f>SUM(F31:G31)</f>
        <v>0</v>
      </c>
      <c r="I31" s="50"/>
      <c r="J31" s="216"/>
    </row>
    <row r="32" spans="1:10" x14ac:dyDescent="0.35">
      <c r="A32" s="73"/>
      <c r="B32" s="211"/>
      <c r="C32" s="210"/>
      <c r="D32" s="142"/>
      <c r="E32" s="141"/>
      <c r="F32" s="171">
        <v>0</v>
      </c>
      <c r="G32" s="74">
        <v>0</v>
      </c>
      <c r="H32" s="74">
        <f t="shared" ref="H32:H45" si="1">SUM(F32:G32)</f>
        <v>0</v>
      </c>
      <c r="I32" s="50"/>
      <c r="J32" s="216"/>
    </row>
    <row r="33" spans="1:10" x14ac:dyDescent="0.35">
      <c r="A33" s="73"/>
      <c r="B33" s="209"/>
      <c r="C33" s="210"/>
      <c r="D33" s="142"/>
      <c r="E33" s="141"/>
      <c r="F33" s="171">
        <v>0</v>
      </c>
      <c r="G33" s="74">
        <v>0</v>
      </c>
      <c r="H33" s="74">
        <f t="shared" si="1"/>
        <v>0</v>
      </c>
      <c r="I33" s="50"/>
      <c r="J33" s="216"/>
    </row>
    <row r="34" spans="1:10" x14ac:dyDescent="0.35">
      <c r="A34" s="73"/>
      <c r="B34" s="209"/>
      <c r="C34" s="210"/>
      <c r="D34" s="142"/>
      <c r="E34" s="141"/>
      <c r="F34" s="171">
        <v>0</v>
      </c>
      <c r="G34" s="74">
        <v>0</v>
      </c>
      <c r="H34" s="74">
        <f t="shared" si="1"/>
        <v>0</v>
      </c>
      <c r="I34" s="50"/>
      <c r="J34" s="216"/>
    </row>
    <row r="35" spans="1:10" x14ac:dyDescent="0.35">
      <c r="A35" s="73"/>
      <c r="B35" s="209"/>
      <c r="C35" s="210"/>
      <c r="D35" s="143"/>
      <c r="E35" s="141"/>
      <c r="F35" s="171">
        <v>0</v>
      </c>
      <c r="G35" s="74">
        <v>0</v>
      </c>
      <c r="H35" s="74">
        <f t="shared" si="1"/>
        <v>0</v>
      </c>
      <c r="I35" s="50"/>
      <c r="J35" s="216"/>
    </row>
    <row r="36" spans="1:10" x14ac:dyDescent="0.35">
      <c r="A36" s="73"/>
      <c r="B36" s="209"/>
      <c r="C36" s="210"/>
      <c r="D36" s="143"/>
      <c r="E36" s="141"/>
      <c r="F36" s="171">
        <v>0</v>
      </c>
      <c r="G36" s="74">
        <v>0</v>
      </c>
      <c r="H36" s="74">
        <f t="shared" si="1"/>
        <v>0</v>
      </c>
      <c r="I36" s="50"/>
      <c r="J36" s="216"/>
    </row>
    <row r="37" spans="1:10" x14ac:dyDescent="0.35">
      <c r="A37" s="73"/>
      <c r="B37" s="209"/>
      <c r="C37" s="210"/>
      <c r="D37" s="143"/>
      <c r="E37" s="141"/>
      <c r="F37" s="171">
        <v>0</v>
      </c>
      <c r="G37" s="74">
        <v>0</v>
      </c>
      <c r="H37" s="74">
        <f t="shared" si="1"/>
        <v>0</v>
      </c>
      <c r="I37" s="50"/>
      <c r="J37" s="216"/>
    </row>
    <row r="38" spans="1:10" x14ac:dyDescent="0.35">
      <c r="A38" s="73"/>
      <c r="B38" s="209"/>
      <c r="C38" s="210"/>
      <c r="D38" s="143"/>
      <c r="E38" s="141"/>
      <c r="F38" s="171">
        <v>0</v>
      </c>
      <c r="G38" s="74">
        <v>0</v>
      </c>
      <c r="H38" s="74">
        <f t="shared" si="1"/>
        <v>0</v>
      </c>
      <c r="I38" s="50"/>
      <c r="J38" s="216"/>
    </row>
    <row r="39" spans="1:10" x14ac:dyDescent="0.35">
      <c r="A39" s="73"/>
      <c r="B39" s="209"/>
      <c r="C39" s="210"/>
      <c r="D39" s="143"/>
      <c r="E39" s="141"/>
      <c r="F39" s="171">
        <v>0</v>
      </c>
      <c r="G39" s="74">
        <v>0</v>
      </c>
      <c r="H39" s="74">
        <f t="shared" si="1"/>
        <v>0</v>
      </c>
      <c r="I39" s="50"/>
      <c r="J39" s="216"/>
    </row>
    <row r="40" spans="1:10" x14ac:dyDescent="0.35">
      <c r="A40" s="73"/>
      <c r="B40" s="209"/>
      <c r="C40" s="210"/>
      <c r="D40" s="143"/>
      <c r="E40" s="141"/>
      <c r="F40" s="171">
        <v>0</v>
      </c>
      <c r="G40" s="74">
        <v>0</v>
      </c>
      <c r="H40" s="74">
        <f t="shared" si="1"/>
        <v>0</v>
      </c>
      <c r="I40" s="50"/>
      <c r="J40" s="216"/>
    </row>
    <row r="41" spans="1:10" ht="13.2" customHeight="1" x14ac:dyDescent="0.35">
      <c r="A41" s="73"/>
      <c r="B41" s="209"/>
      <c r="C41" s="210"/>
      <c r="D41" s="143"/>
      <c r="E41" s="141"/>
      <c r="F41" s="171">
        <v>0</v>
      </c>
      <c r="G41" s="74">
        <v>0</v>
      </c>
      <c r="H41" s="74">
        <f t="shared" si="1"/>
        <v>0</v>
      </c>
      <c r="I41" s="50"/>
      <c r="J41" s="216"/>
    </row>
    <row r="42" spans="1:10" x14ac:dyDescent="0.35">
      <c r="A42" s="73"/>
      <c r="B42" s="209"/>
      <c r="C42" s="210"/>
      <c r="D42" s="143"/>
      <c r="E42" s="141"/>
      <c r="F42" s="171">
        <v>0</v>
      </c>
      <c r="G42" s="74">
        <v>0</v>
      </c>
      <c r="H42" s="74">
        <f t="shared" si="1"/>
        <v>0</v>
      </c>
      <c r="I42" s="47"/>
      <c r="J42" s="216"/>
    </row>
    <row r="43" spans="1:10" x14ac:dyDescent="0.35">
      <c r="A43" s="73"/>
      <c r="B43" s="209"/>
      <c r="C43" s="210"/>
      <c r="D43" s="143"/>
      <c r="E43" s="141"/>
      <c r="F43" s="171">
        <v>0</v>
      </c>
      <c r="G43" s="74">
        <v>0</v>
      </c>
      <c r="H43" s="74">
        <f t="shared" si="1"/>
        <v>0</v>
      </c>
      <c r="I43" s="47"/>
      <c r="J43" s="216"/>
    </row>
    <row r="44" spans="1:10" x14ac:dyDescent="0.35">
      <c r="A44" s="73"/>
      <c r="B44" s="209"/>
      <c r="C44" s="210"/>
      <c r="D44" s="143"/>
      <c r="E44" s="141"/>
      <c r="F44" s="171">
        <v>0</v>
      </c>
      <c r="G44" s="74">
        <v>0</v>
      </c>
      <c r="H44" s="74">
        <f t="shared" si="1"/>
        <v>0</v>
      </c>
      <c r="I44" s="47"/>
      <c r="J44" s="216"/>
    </row>
    <row r="45" spans="1:10" x14ac:dyDescent="0.35">
      <c r="A45" s="73"/>
      <c r="B45" s="209"/>
      <c r="C45" s="210"/>
      <c r="D45" s="143"/>
      <c r="E45" s="78"/>
      <c r="F45" s="171">
        <v>0</v>
      </c>
      <c r="G45" s="74">
        <v>0</v>
      </c>
      <c r="H45" s="74">
        <f t="shared" si="1"/>
        <v>0</v>
      </c>
      <c r="I45" s="47"/>
      <c r="J45" s="216"/>
    </row>
    <row r="46" spans="1:10" ht="24.6" customHeight="1" thickBot="1" x14ac:dyDescent="0.35">
      <c r="A46" s="73"/>
      <c r="B46" s="75"/>
      <c r="C46" s="75"/>
      <c r="D46" s="75"/>
      <c r="E46" s="76" t="s">
        <v>18</v>
      </c>
      <c r="F46" s="172">
        <f>SUM(F31:F45)</f>
        <v>0</v>
      </c>
      <c r="G46" s="77">
        <f>SUM(G31:G45)</f>
        <v>0</v>
      </c>
      <c r="H46" s="77">
        <f>SUM(H31:H45)</f>
        <v>0</v>
      </c>
      <c r="I46" s="49"/>
      <c r="J46" s="217">
        <f>SUM(F46:G46)</f>
        <v>0</v>
      </c>
    </row>
    <row r="47" spans="1:10" ht="18.600000000000001" thickTop="1" x14ac:dyDescent="0.3">
      <c r="A47" s="73"/>
      <c r="B47" s="71"/>
      <c r="C47" s="71"/>
      <c r="D47" s="71"/>
      <c r="E47" s="71"/>
      <c r="F47" s="129"/>
      <c r="G47" s="74"/>
      <c r="H47" s="74"/>
      <c r="I47" s="47"/>
      <c r="J47" s="216"/>
    </row>
    <row r="48" spans="1:10" ht="24.6" customHeight="1" thickBot="1" x14ac:dyDescent="0.35">
      <c r="A48" s="73"/>
      <c r="B48" s="79"/>
      <c r="C48" s="79"/>
      <c r="D48" s="79"/>
      <c r="E48" s="89" t="s">
        <v>19</v>
      </c>
      <c r="F48" s="172">
        <f>F27+F46</f>
        <v>0</v>
      </c>
      <c r="G48" s="77">
        <f>SUM(G46,G27)</f>
        <v>0</v>
      </c>
      <c r="H48" s="77">
        <f>SUM(H46,H27)</f>
        <v>0</v>
      </c>
      <c r="I48" s="51"/>
      <c r="J48" s="217">
        <f>SUM(F48:G48)</f>
        <v>0</v>
      </c>
    </row>
    <row r="49" spans="1:10" ht="19.2" thickTop="1" thickBot="1" x14ac:dyDescent="0.35">
      <c r="A49" s="73"/>
      <c r="B49" s="71"/>
      <c r="C49" s="71"/>
      <c r="D49" s="71"/>
      <c r="E49" s="71"/>
      <c r="F49" s="129"/>
      <c r="G49" s="74"/>
      <c r="H49" s="74"/>
      <c r="I49" s="47"/>
      <c r="J49" s="216"/>
    </row>
    <row r="50" spans="1:10" s="34" customFormat="1" ht="18.600000000000001" thickBot="1" x14ac:dyDescent="0.4">
      <c r="A50" s="80" t="s">
        <v>20</v>
      </c>
      <c r="B50" s="198" t="s">
        <v>21</v>
      </c>
      <c r="C50" s="81"/>
      <c r="D50" s="81"/>
      <c r="E50" s="81"/>
      <c r="F50" s="163"/>
      <c r="G50" s="163"/>
      <c r="H50" s="163"/>
      <c r="I50" s="125"/>
      <c r="J50" s="218"/>
    </row>
    <row r="51" spans="1:10" x14ac:dyDescent="0.3">
      <c r="A51" s="69"/>
      <c r="B51" s="83" t="s">
        <v>22</v>
      </c>
      <c r="C51" s="83"/>
      <c r="D51" s="83" t="s">
        <v>23</v>
      </c>
      <c r="E51" s="83" t="s">
        <v>24</v>
      </c>
      <c r="F51" s="177"/>
      <c r="G51" s="178"/>
      <c r="H51" s="178"/>
      <c r="I51" s="47"/>
      <c r="J51" s="216"/>
    </row>
    <row r="52" spans="1:10" x14ac:dyDescent="0.3">
      <c r="A52" s="69"/>
      <c r="B52" s="84"/>
      <c r="C52" s="85"/>
      <c r="D52" s="86"/>
      <c r="E52" s="87"/>
      <c r="F52" s="171">
        <v>0</v>
      </c>
      <c r="G52" s="74">
        <v>0</v>
      </c>
      <c r="H52" s="74">
        <f>SUM(F52:G52)</f>
        <v>0</v>
      </c>
      <c r="I52" s="48"/>
      <c r="J52" s="216"/>
    </row>
    <row r="53" spans="1:10" x14ac:dyDescent="0.3">
      <c r="A53" s="73"/>
      <c r="B53" s="84"/>
      <c r="C53" s="85"/>
      <c r="D53" s="86"/>
      <c r="E53" s="87"/>
      <c r="F53" s="171">
        <v>0</v>
      </c>
      <c r="G53" s="74">
        <v>0</v>
      </c>
      <c r="H53" s="74">
        <f t="shared" ref="H53:H57" si="2">SUM(F53:G53)</f>
        <v>0</v>
      </c>
      <c r="I53" s="48"/>
      <c r="J53" s="216"/>
    </row>
    <row r="54" spans="1:10" x14ac:dyDescent="0.3">
      <c r="A54" s="73"/>
      <c r="B54" s="84"/>
      <c r="C54" s="85"/>
      <c r="D54" s="88"/>
      <c r="E54" s="87"/>
      <c r="F54" s="171">
        <v>0</v>
      </c>
      <c r="G54" s="74">
        <v>0</v>
      </c>
      <c r="H54" s="74">
        <f t="shared" si="2"/>
        <v>0</v>
      </c>
      <c r="I54" s="48"/>
      <c r="J54" s="216"/>
    </row>
    <row r="55" spans="1:10" x14ac:dyDescent="0.3">
      <c r="A55" s="69"/>
      <c r="B55" s="84"/>
      <c r="C55" s="85"/>
      <c r="D55" s="86"/>
      <c r="E55" s="87"/>
      <c r="F55" s="171">
        <v>0</v>
      </c>
      <c r="G55" s="74">
        <v>0</v>
      </c>
      <c r="H55" s="74">
        <f t="shared" si="2"/>
        <v>0</v>
      </c>
      <c r="I55" s="48"/>
      <c r="J55" s="216"/>
    </row>
    <row r="56" spans="1:10" x14ac:dyDescent="0.3">
      <c r="A56" s="73"/>
      <c r="B56" s="84"/>
      <c r="C56" s="85"/>
      <c r="D56" s="86"/>
      <c r="E56" s="87"/>
      <c r="F56" s="171">
        <v>0</v>
      </c>
      <c r="G56" s="74">
        <v>0</v>
      </c>
      <c r="H56" s="74">
        <f t="shared" si="2"/>
        <v>0</v>
      </c>
      <c r="I56" s="48"/>
      <c r="J56" s="216"/>
    </row>
    <row r="57" spans="1:10" x14ac:dyDescent="0.3">
      <c r="A57" s="73"/>
      <c r="B57" s="84"/>
      <c r="C57" s="85"/>
      <c r="D57" s="88"/>
      <c r="E57" s="78"/>
      <c r="F57" s="171">
        <v>0</v>
      </c>
      <c r="G57" s="74">
        <v>0</v>
      </c>
      <c r="H57" s="74">
        <f t="shared" si="2"/>
        <v>0</v>
      </c>
      <c r="I57" s="48"/>
      <c r="J57" s="216"/>
    </row>
    <row r="58" spans="1:10" ht="24.6" customHeight="1" thickBot="1" x14ac:dyDescent="0.35">
      <c r="A58" s="73"/>
      <c r="B58" s="79"/>
      <c r="C58" s="79"/>
      <c r="D58" s="79"/>
      <c r="E58" s="89" t="s">
        <v>25</v>
      </c>
      <c r="F58" s="172">
        <f>SUM(F52:F57)</f>
        <v>0</v>
      </c>
      <c r="G58" s="77">
        <f>SUM(G52:G57)</f>
        <v>0</v>
      </c>
      <c r="H58" s="77">
        <f>SUM(H52:H57)</f>
        <v>0</v>
      </c>
      <c r="I58" s="51"/>
      <c r="J58" s="217">
        <f>SUM(F58:G58)</f>
        <v>0</v>
      </c>
    </row>
    <row r="59" spans="1:10" ht="19.2" thickTop="1" thickBot="1" x14ac:dyDescent="0.35">
      <c r="A59" s="73"/>
      <c r="B59" s="79"/>
      <c r="C59" s="79"/>
      <c r="D59" s="79"/>
      <c r="E59" s="79"/>
      <c r="F59" s="129"/>
      <c r="G59" s="74"/>
      <c r="H59" s="74"/>
      <c r="I59" s="47"/>
      <c r="J59" s="216"/>
    </row>
    <row r="60" spans="1:10" ht="18.600000000000001" thickBot="1" x14ac:dyDescent="0.35">
      <c r="A60" s="80" t="s">
        <v>26</v>
      </c>
      <c r="B60" s="81" t="s">
        <v>27</v>
      </c>
      <c r="C60" s="81"/>
      <c r="D60" s="81"/>
      <c r="E60" s="81"/>
      <c r="F60" s="82"/>
      <c r="G60" s="82"/>
      <c r="H60" s="82"/>
      <c r="I60" s="47"/>
      <c r="J60" s="216"/>
    </row>
    <row r="61" spans="1:10" x14ac:dyDescent="0.3">
      <c r="A61" s="69"/>
      <c r="B61" s="83" t="s">
        <v>22</v>
      </c>
      <c r="C61" s="83" t="s">
        <v>23</v>
      </c>
      <c r="D61" s="83" t="s">
        <v>28</v>
      </c>
      <c r="E61" s="83" t="s">
        <v>29</v>
      </c>
      <c r="F61" s="179"/>
      <c r="G61" s="178"/>
      <c r="H61" s="178"/>
      <c r="I61" s="47"/>
      <c r="J61" s="216"/>
    </row>
    <row r="62" spans="1:10" s="34" customFormat="1" x14ac:dyDescent="0.35">
      <c r="A62" s="69"/>
      <c r="B62" s="144"/>
      <c r="C62" s="133"/>
      <c r="D62" s="145"/>
      <c r="E62" s="145"/>
      <c r="F62" s="180">
        <v>0</v>
      </c>
      <c r="G62" s="90">
        <v>0</v>
      </c>
      <c r="H62" s="74">
        <f t="shared" ref="H62:H69" si="3">SUM(F62:G62)</f>
        <v>0</v>
      </c>
      <c r="I62" s="125"/>
      <c r="J62" s="216"/>
    </row>
    <row r="63" spans="1:10" x14ac:dyDescent="0.3">
      <c r="A63" s="69"/>
      <c r="B63" s="146"/>
      <c r="C63" s="140"/>
      <c r="D63" s="147"/>
      <c r="E63" s="147"/>
      <c r="F63" s="180">
        <v>0</v>
      </c>
      <c r="G63" s="90">
        <v>0</v>
      </c>
      <c r="H63" s="74">
        <f t="shared" si="3"/>
        <v>0</v>
      </c>
      <c r="I63" s="47"/>
      <c r="J63" s="216"/>
    </row>
    <row r="64" spans="1:10" x14ac:dyDescent="0.3">
      <c r="A64" s="69"/>
      <c r="B64" s="146"/>
      <c r="C64" s="140"/>
      <c r="D64" s="147"/>
      <c r="E64" s="147"/>
      <c r="F64" s="180">
        <v>0</v>
      </c>
      <c r="G64" s="90">
        <v>0</v>
      </c>
      <c r="H64" s="74">
        <f t="shared" si="3"/>
        <v>0</v>
      </c>
      <c r="I64" s="47"/>
      <c r="J64" s="216"/>
    </row>
    <row r="65" spans="1:10" x14ac:dyDescent="0.3">
      <c r="A65" s="69"/>
      <c r="B65" s="146"/>
      <c r="C65" s="140"/>
      <c r="D65" s="147"/>
      <c r="E65" s="147"/>
      <c r="F65" s="180">
        <v>0</v>
      </c>
      <c r="G65" s="90">
        <v>0</v>
      </c>
      <c r="H65" s="74">
        <f t="shared" si="3"/>
        <v>0</v>
      </c>
      <c r="I65" s="47"/>
      <c r="J65" s="216"/>
    </row>
    <row r="66" spans="1:10" x14ac:dyDescent="0.3">
      <c r="A66" s="69"/>
      <c r="B66" s="146"/>
      <c r="C66" s="140"/>
      <c r="D66" s="147"/>
      <c r="E66" s="147"/>
      <c r="F66" s="180">
        <v>0</v>
      </c>
      <c r="G66" s="90">
        <v>0</v>
      </c>
      <c r="H66" s="74">
        <f t="shared" si="3"/>
        <v>0</v>
      </c>
      <c r="I66" s="48"/>
      <c r="J66" s="216"/>
    </row>
    <row r="67" spans="1:10" x14ac:dyDescent="0.3">
      <c r="A67" s="69"/>
      <c r="B67" s="146"/>
      <c r="C67" s="140"/>
      <c r="D67" s="147"/>
      <c r="E67" s="147"/>
      <c r="F67" s="180">
        <v>0</v>
      </c>
      <c r="G67" s="90">
        <v>0</v>
      </c>
      <c r="H67" s="74">
        <f t="shared" si="3"/>
        <v>0</v>
      </c>
      <c r="I67" s="48"/>
      <c r="J67" s="216"/>
    </row>
    <row r="68" spans="1:10" x14ac:dyDescent="0.3">
      <c r="A68" s="69"/>
      <c r="B68" s="146"/>
      <c r="C68" s="140"/>
      <c r="D68" s="147"/>
      <c r="E68" s="147"/>
      <c r="F68" s="180">
        <v>0</v>
      </c>
      <c r="G68" s="90">
        <v>0</v>
      </c>
      <c r="H68" s="74">
        <f t="shared" si="3"/>
        <v>0</v>
      </c>
      <c r="I68" s="48"/>
      <c r="J68" s="216"/>
    </row>
    <row r="69" spans="1:10" x14ac:dyDescent="0.3">
      <c r="A69" s="73"/>
      <c r="B69" s="91"/>
      <c r="C69" s="92"/>
      <c r="D69" s="86"/>
      <c r="E69" s="201"/>
      <c r="F69" s="180">
        <v>0</v>
      </c>
      <c r="G69" s="90">
        <v>0</v>
      </c>
      <c r="H69" s="74">
        <f t="shared" si="3"/>
        <v>0</v>
      </c>
      <c r="I69" s="48"/>
      <c r="J69" s="216"/>
    </row>
    <row r="70" spans="1:10" ht="24.6" customHeight="1" thickBot="1" x14ac:dyDescent="0.35">
      <c r="A70" s="73"/>
      <c r="B70" s="93"/>
      <c r="C70" s="93"/>
      <c r="D70" s="93"/>
      <c r="E70" s="89" t="s">
        <v>31</v>
      </c>
      <c r="F70" s="172">
        <f>SUM(F62:F69)</f>
        <v>0</v>
      </c>
      <c r="G70" s="77">
        <f>SUM(G62:G69)</f>
        <v>0</v>
      </c>
      <c r="H70" s="77">
        <f>SUM(H62:H69)</f>
        <v>0</v>
      </c>
      <c r="I70" s="51"/>
      <c r="J70" s="217">
        <f>SUM(F70:G70)</f>
        <v>0</v>
      </c>
    </row>
    <row r="71" spans="1:10" ht="19.2" thickTop="1" thickBot="1" x14ac:dyDescent="0.35">
      <c r="A71" s="73"/>
      <c r="B71" s="79"/>
      <c r="C71" s="79"/>
      <c r="D71" s="79"/>
      <c r="E71" s="79"/>
      <c r="F71" s="129"/>
      <c r="G71" s="74"/>
      <c r="H71" s="74"/>
      <c r="I71" s="47"/>
      <c r="J71" s="216"/>
    </row>
    <row r="72" spans="1:10" ht="18.600000000000001" thickBot="1" x14ac:dyDescent="0.35">
      <c r="A72" s="80" t="s">
        <v>32</v>
      </c>
      <c r="B72" s="81" t="s">
        <v>61</v>
      </c>
      <c r="C72" s="81"/>
      <c r="D72" s="81"/>
      <c r="E72" s="81"/>
      <c r="F72" s="82"/>
      <c r="G72" s="82"/>
      <c r="H72" s="82"/>
      <c r="I72" s="47"/>
      <c r="J72" s="216"/>
    </row>
    <row r="73" spans="1:10" x14ac:dyDescent="0.35">
      <c r="A73" s="69"/>
      <c r="B73" s="83" t="s">
        <v>22</v>
      </c>
      <c r="C73" s="83"/>
      <c r="D73" s="55"/>
      <c r="E73" s="55"/>
      <c r="F73" s="179"/>
      <c r="G73" s="181"/>
      <c r="H73" s="181"/>
      <c r="I73" s="47"/>
      <c r="J73" s="216"/>
    </row>
    <row r="74" spans="1:10" x14ac:dyDescent="0.3">
      <c r="A74" s="69"/>
      <c r="B74" s="94"/>
      <c r="C74" s="95"/>
      <c r="D74" s="96"/>
      <c r="E74" s="97"/>
      <c r="F74" s="171">
        <v>0</v>
      </c>
      <c r="G74" s="74">
        <v>0</v>
      </c>
      <c r="H74" s="74">
        <f>SUM(F74:G74)</f>
        <v>0</v>
      </c>
      <c r="I74" s="48"/>
      <c r="J74" s="216"/>
    </row>
    <row r="75" spans="1:10" x14ac:dyDescent="0.3">
      <c r="A75" s="69"/>
      <c r="B75" s="84"/>
      <c r="C75" s="95"/>
      <c r="D75" s="96"/>
      <c r="E75" s="202"/>
      <c r="F75" s="171">
        <v>0</v>
      </c>
      <c r="G75" s="74">
        <v>0</v>
      </c>
      <c r="H75" s="74">
        <f>SUM(F75:G75)</f>
        <v>0</v>
      </c>
      <c r="I75" s="48"/>
      <c r="J75" s="216"/>
    </row>
    <row r="76" spans="1:10" ht="24.6" customHeight="1" thickBot="1" x14ac:dyDescent="0.4">
      <c r="A76" s="73"/>
      <c r="B76" s="55"/>
      <c r="C76" s="93"/>
      <c r="D76" s="93"/>
      <c r="E76" s="89" t="s">
        <v>34</v>
      </c>
      <c r="F76" s="182">
        <f>SUM(F74:F75)</f>
        <v>0</v>
      </c>
      <c r="G76" s="77">
        <f>SUM(G74:G75)</f>
        <v>0</v>
      </c>
      <c r="H76" s="77">
        <f>SUM(H74:H75)</f>
        <v>0</v>
      </c>
      <c r="I76" s="51"/>
      <c r="J76" s="217">
        <f>SUM(F76:G76)</f>
        <v>0</v>
      </c>
    </row>
    <row r="77" spans="1:10" ht="19.2" thickTop="1" thickBot="1" x14ac:dyDescent="0.35">
      <c r="A77" s="73"/>
      <c r="B77" s="79"/>
      <c r="C77" s="79"/>
      <c r="D77" s="79"/>
      <c r="E77" s="79"/>
      <c r="F77" s="129"/>
      <c r="G77" s="74"/>
      <c r="H77" s="74"/>
      <c r="I77" s="47"/>
      <c r="J77" s="216"/>
    </row>
    <row r="78" spans="1:10" ht="18.600000000000001" thickBot="1" x14ac:dyDescent="0.35">
      <c r="A78" s="80" t="s">
        <v>35</v>
      </c>
      <c r="B78" s="81" t="s">
        <v>36</v>
      </c>
      <c r="C78" s="81"/>
      <c r="D78" s="81"/>
      <c r="E78" s="81"/>
      <c r="F78" s="82"/>
      <c r="G78" s="82"/>
      <c r="H78" s="82"/>
      <c r="I78" s="47"/>
      <c r="J78" s="216"/>
    </row>
    <row r="79" spans="1:10" x14ac:dyDescent="0.35">
      <c r="A79" s="69"/>
      <c r="B79" s="53" t="s">
        <v>37</v>
      </c>
      <c r="C79" s="53"/>
      <c r="D79" s="53"/>
      <c r="E79" s="71"/>
      <c r="F79" s="173"/>
      <c r="G79" s="60"/>
      <c r="H79" s="60"/>
      <c r="I79" s="47"/>
      <c r="J79" s="216"/>
    </row>
    <row r="80" spans="1:10" ht="15.6" customHeight="1" x14ac:dyDescent="0.3">
      <c r="A80" s="69"/>
      <c r="B80" s="83" t="s">
        <v>22</v>
      </c>
      <c r="C80" s="83"/>
      <c r="D80" s="83" t="s">
        <v>23</v>
      </c>
      <c r="E80" s="83" t="s">
        <v>24</v>
      </c>
      <c r="F80" s="183"/>
      <c r="G80" s="178"/>
      <c r="H80" s="178"/>
      <c r="I80" s="47"/>
      <c r="J80" s="216"/>
    </row>
    <row r="81" spans="1:10" x14ac:dyDescent="0.3">
      <c r="A81" s="73"/>
      <c r="B81" s="157"/>
      <c r="C81" s="142"/>
      <c r="D81" s="152"/>
      <c r="E81" s="154"/>
      <c r="F81" s="171">
        <v>0</v>
      </c>
      <c r="G81" s="74">
        <v>0</v>
      </c>
      <c r="H81" s="74">
        <f>SUM(F81:G81)</f>
        <v>0</v>
      </c>
      <c r="I81" s="48"/>
      <c r="J81" s="216"/>
    </row>
    <row r="82" spans="1:10" x14ac:dyDescent="0.3">
      <c r="A82" s="73"/>
      <c r="B82" s="157"/>
      <c r="C82" s="142"/>
      <c r="D82" s="152"/>
      <c r="E82" s="153"/>
      <c r="F82" s="171">
        <v>0</v>
      </c>
      <c r="G82" s="74">
        <v>0</v>
      </c>
      <c r="H82" s="74">
        <f t="shared" ref="H82:H88" si="4">SUM(F82:G82)</f>
        <v>0</v>
      </c>
      <c r="I82" s="48"/>
      <c r="J82" s="216"/>
    </row>
    <row r="83" spans="1:10" x14ac:dyDescent="0.3">
      <c r="A83" s="73"/>
      <c r="B83" s="151"/>
      <c r="C83" s="142"/>
      <c r="D83" s="152"/>
      <c r="E83" s="153"/>
      <c r="F83" s="171">
        <v>0</v>
      </c>
      <c r="G83" s="74">
        <v>0</v>
      </c>
      <c r="H83" s="74">
        <f t="shared" si="4"/>
        <v>0</v>
      </c>
      <c r="I83" s="48"/>
      <c r="J83" s="216"/>
    </row>
    <row r="84" spans="1:10" x14ac:dyDescent="0.3">
      <c r="A84" s="73"/>
      <c r="B84" s="151"/>
      <c r="C84" s="142"/>
      <c r="D84" s="152"/>
      <c r="E84" s="154"/>
      <c r="F84" s="171">
        <v>0</v>
      </c>
      <c r="G84" s="74">
        <v>0</v>
      </c>
      <c r="H84" s="74">
        <f t="shared" si="4"/>
        <v>0</v>
      </c>
      <c r="I84" s="48"/>
      <c r="J84" s="216"/>
    </row>
    <row r="85" spans="1:10" x14ac:dyDescent="0.3">
      <c r="A85" s="73"/>
      <c r="B85" s="151"/>
      <c r="C85" s="142"/>
      <c r="D85" s="152"/>
      <c r="E85" s="154"/>
      <c r="F85" s="171">
        <v>0</v>
      </c>
      <c r="G85" s="74">
        <v>0</v>
      </c>
      <c r="H85" s="74">
        <f t="shared" si="4"/>
        <v>0</v>
      </c>
      <c r="I85" s="48"/>
      <c r="J85" s="216"/>
    </row>
    <row r="86" spans="1:10" x14ac:dyDescent="0.3">
      <c r="A86" s="73"/>
      <c r="B86" s="151"/>
      <c r="C86" s="142"/>
      <c r="D86" s="152"/>
      <c r="E86" s="153"/>
      <c r="F86" s="171">
        <v>0</v>
      </c>
      <c r="G86" s="74">
        <v>0</v>
      </c>
      <c r="H86" s="74">
        <f t="shared" si="4"/>
        <v>0</v>
      </c>
      <c r="I86" s="48"/>
      <c r="J86" s="216"/>
    </row>
    <row r="87" spans="1:10" x14ac:dyDescent="0.3">
      <c r="A87" s="73"/>
      <c r="B87" s="151"/>
      <c r="C87" s="142"/>
      <c r="D87" s="152"/>
      <c r="E87" s="153"/>
      <c r="F87" s="171">
        <v>0</v>
      </c>
      <c r="G87" s="74">
        <v>0</v>
      </c>
      <c r="H87" s="74">
        <f t="shared" si="4"/>
        <v>0</v>
      </c>
      <c r="I87" s="48"/>
      <c r="J87" s="216"/>
    </row>
    <row r="88" spans="1:10" x14ac:dyDescent="0.3">
      <c r="A88" s="73"/>
      <c r="B88" s="84"/>
      <c r="C88" s="85"/>
      <c r="D88" s="98"/>
      <c r="E88" s="201"/>
      <c r="F88" s="171">
        <v>0</v>
      </c>
      <c r="G88" s="74">
        <v>0</v>
      </c>
      <c r="H88" s="74">
        <f t="shared" si="4"/>
        <v>0</v>
      </c>
      <c r="I88" s="48"/>
      <c r="J88" s="216"/>
    </row>
    <row r="89" spans="1:10" ht="24.6" customHeight="1" thickBot="1" x14ac:dyDescent="0.4">
      <c r="A89" s="73"/>
      <c r="B89" s="55"/>
      <c r="C89" s="99"/>
      <c r="D89" s="99"/>
      <c r="E89" s="204" t="s">
        <v>39</v>
      </c>
      <c r="F89" s="184">
        <f>SUM(F81:F88)</f>
        <v>0</v>
      </c>
      <c r="G89" s="77">
        <f>SUM(G81:G88)</f>
        <v>0</v>
      </c>
      <c r="H89" s="77">
        <f>SUM(H81:H88)</f>
        <v>0</v>
      </c>
      <c r="I89" s="51"/>
      <c r="J89" s="217">
        <f>SUM(F89:G89)</f>
        <v>0</v>
      </c>
    </row>
    <row r="90" spans="1:10" ht="18.600000000000001" thickTop="1" x14ac:dyDescent="0.3">
      <c r="A90" s="73"/>
      <c r="B90" s="75"/>
      <c r="C90" s="75"/>
      <c r="D90" s="75"/>
      <c r="E90" s="75"/>
      <c r="F90" s="129"/>
      <c r="G90" s="74"/>
      <c r="H90" s="74"/>
      <c r="I90" s="47"/>
      <c r="J90" s="216"/>
    </row>
    <row r="91" spans="1:10" x14ac:dyDescent="0.3">
      <c r="A91" s="73"/>
      <c r="B91" s="53" t="s">
        <v>40</v>
      </c>
      <c r="C91" s="53"/>
      <c r="D91" s="53"/>
      <c r="E91" s="71"/>
      <c r="F91" s="129"/>
      <c r="G91" s="74"/>
      <c r="H91" s="74"/>
      <c r="I91" s="47"/>
      <c r="J91" s="216"/>
    </row>
    <row r="92" spans="1:10" ht="15.6" customHeight="1" x14ac:dyDescent="0.3">
      <c r="A92" s="73"/>
      <c r="B92" s="83" t="s">
        <v>22</v>
      </c>
      <c r="C92" s="83"/>
      <c r="D92" s="83" t="s">
        <v>23</v>
      </c>
      <c r="E92" s="83" t="s">
        <v>24</v>
      </c>
      <c r="F92" s="185"/>
      <c r="G92" s="178"/>
      <c r="H92" s="178"/>
      <c r="I92" s="47"/>
      <c r="J92" s="216"/>
    </row>
    <row r="93" spans="1:10" x14ac:dyDescent="0.3">
      <c r="A93" s="73"/>
      <c r="B93" s="157"/>
      <c r="C93" s="142"/>
      <c r="D93" s="152"/>
      <c r="E93" s="155"/>
      <c r="F93" s="174">
        <v>0</v>
      </c>
      <c r="G93" s="74">
        <v>0</v>
      </c>
      <c r="H93" s="74">
        <f>SUM(F93:G93)</f>
        <v>0</v>
      </c>
      <c r="I93" s="48"/>
      <c r="J93" s="216"/>
    </row>
    <row r="94" spans="1:10" x14ac:dyDescent="0.3">
      <c r="A94" s="73"/>
      <c r="B94" s="157"/>
      <c r="C94" s="142"/>
      <c r="D94" s="152"/>
      <c r="E94" s="147"/>
      <c r="F94" s="174">
        <v>0</v>
      </c>
      <c r="G94" s="74">
        <v>0</v>
      </c>
      <c r="H94" s="74">
        <f t="shared" ref="H94:H97" si="5">SUM(F94:G94)</f>
        <v>0</v>
      </c>
      <c r="I94" s="48"/>
      <c r="J94" s="216"/>
    </row>
    <row r="95" spans="1:10" x14ac:dyDescent="0.3">
      <c r="A95" s="73"/>
      <c r="B95" s="151"/>
      <c r="C95" s="142"/>
      <c r="D95" s="152"/>
      <c r="E95" s="155"/>
      <c r="F95" s="174">
        <v>0</v>
      </c>
      <c r="G95" s="74">
        <v>0</v>
      </c>
      <c r="H95" s="74">
        <f t="shared" si="5"/>
        <v>0</v>
      </c>
      <c r="I95" s="48"/>
      <c r="J95" s="216"/>
    </row>
    <row r="96" spans="1:10" x14ac:dyDescent="0.3">
      <c r="A96" s="73"/>
      <c r="B96" s="84"/>
      <c r="C96" s="85"/>
      <c r="D96" s="98"/>
      <c r="E96" s="87"/>
      <c r="F96" s="174">
        <v>0</v>
      </c>
      <c r="G96" s="74">
        <v>0</v>
      </c>
      <c r="H96" s="74">
        <f t="shared" si="5"/>
        <v>0</v>
      </c>
      <c r="I96" s="48"/>
      <c r="J96" s="216"/>
    </row>
    <row r="97" spans="1:10" x14ac:dyDescent="0.3">
      <c r="A97" s="73"/>
      <c r="B97" s="84"/>
      <c r="C97" s="85"/>
      <c r="D97" s="98"/>
      <c r="E97" s="201"/>
      <c r="F97" s="174">
        <v>0</v>
      </c>
      <c r="G97" s="74">
        <v>0</v>
      </c>
      <c r="H97" s="74">
        <f t="shared" si="5"/>
        <v>0</v>
      </c>
      <c r="I97" s="48"/>
      <c r="J97" s="216"/>
    </row>
    <row r="98" spans="1:10" ht="24.6" customHeight="1" thickBot="1" x14ac:dyDescent="0.4">
      <c r="A98" s="73"/>
      <c r="B98" s="55"/>
      <c r="C98" s="99"/>
      <c r="D98" s="99"/>
      <c r="E98" s="204" t="s">
        <v>43</v>
      </c>
      <c r="F98" s="172">
        <f>SUM(F93:F97)</f>
        <v>0</v>
      </c>
      <c r="G98" s="77">
        <f>SUM(G93:G97)</f>
        <v>0</v>
      </c>
      <c r="H98" s="77">
        <f>SUM(H93:H97)</f>
        <v>0</v>
      </c>
      <c r="I98" s="51"/>
      <c r="J98" s="217">
        <f>SUM(F98:G98)</f>
        <v>0</v>
      </c>
    </row>
    <row r="99" spans="1:10" ht="18.600000000000001" thickTop="1" x14ac:dyDescent="0.3">
      <c r="A99" s="73"/>
      <c r="B99" s="75"/>
      <c r="C99" s="75"/>
      <c r="D99" s="75"/>
      <c r="E99" s="75"/>
      <c r="F99" s="129"/>
      <c r="G99" s="74"/>
      <c r="H99" s="74"/>
      <c r="I99" s="47"/>
      <c r="J99" s="216"/>
    </row>
    <row r="100" spans="1:10" x14ac:dyDescent="0.35">
      <c r="A100" s="69"/>
      <c r="B100" s="53" t="s">
        <v>44</v>
      </c>
      <c r="C100" s="53"/>
      <c r="D100" s="53"/>
      <c r="E100" s="71"/>
      <c r="F100" s="173"/>
      <c r="G100" s="60"/>
      <c r="H100" s="60"/>
      <c r="I100" s="47"/>
      <c r="J100" s="216"/>
    </row>
    <row r="101" spans="1:10" x14ac:dyDescent="0.3">
      <c r="A101" s="69"/>
      <c r="B101" s="83" t="s">
        <v>22</v>
      </c>
      <c r="C101" s="83"/>
      <c r="D101" s="83" t="s">
        <v>23</v>
      </c>
      <c r="E101" s="83" t="s">
        <v>24</v>
      </c>
      <c r="F101" s="185"/>
      <c r="G101" s="178"/>
      <c r="H101" s="178"/>
      <c r="I101" s="47"/>
      <c r="J101" s="216"/>
    </row>
    <row r="102" spans="1:10" x14ac:dyDescent="0.3">
      <c r="A102" s="73"/>
      <c r="B102" s="157"/>
      <c r="C102" s="143"/>
      <c r="D102" s="152"/>
      <c r="E102" s="147"/>
      <c r="F102" s="171">
        <v>0</v>
      </c>
      <c r="G102" s="74">
        <v>0</v>
      </c>
      <c r="H102" s="74">
        <f>SUM(F102:G102)</f>
        <v>0</v>
      </c>
      <c r="I102" s="48"/>
      <c r="J102" s="216"/>
    </row>
    <row r="103" spans="1:10" x14ac:dyDescent="0.3">
      <c r="A103" s="73"/>
      <c r="B103" s="151"/>
      <c r="C103" s="142"/>
      <c r="D103" s="152"/>
      <c r="E103" s="147"/>
      <c r="F103" s="171">
        <v>0</v>
      </c>
      <c r="G103" s="74">
        <v>0</v>
      </c>
      <c r="H103" s="74">
        <f t="shared" ref="H103:H106" si="6">SUM(F103:G103)</f>
        <v>0</v>
      </c>
      <c r="I103" s="48"/>
      <c r="J103" s="216"/>
    </row>
    <row r="104" spans="1:10" x14ac:dyDescent="0.3">
      <c r="A104" s="73"/>
      <c r="B104" s="151"/>
      <c r="C104" s="142"/>
      <c r="D104" s="152"/>
      <c r="E104" s="147"/>
      <c r="F104" s="171">
        <v>0</v>
      </c>
      <c r="G104" s="74">
        <v>0</v>
      </c>
      <c r="H104" s="74">
        <f t="shared" si="6"/>
        <v>0</v>
      </c>
      <c r="I104" s="48"/>
      <c r="J104" s="216"/>
    </row>
    <row r="105" spans="1:10" x14ac:dyDescent="0.3">
      <c r="A105" s="73"/>
      <c r="B105" s="151"/>
      <c r="C105" s="142"/>
      <c r="D105" s="152"/>
      <c r="E105" s="147"/>
      <c r="F105" s="171">
        <v>0</v>
      </c>
      <c r="G105" s="74">
        <v>0</v>
      </c>
      <c r="H105" s="74">
        <f t="shared" si="6"/>
        <v>0</v>
      </c>
      <c r="I105" s="48"/>
      <c r="J105" s="216"/>
    </row>
    <row r="106" spans="1:10" x14ac:dyDescent="0.3">
      <c r="A106" s="73"/>
      <c r="B106" s="157"/>
      <c r="C106" s="142"/>
      <c r="D106" s="152"/>
      <c r="E106" s="203"/>
      <c r="F106" s="171">
        <v>0</v>
      </c>
      <c r="G106" s="74">
        <v>0</v>
      </c>
      <c r="H106" s="74">
        <f t="shared" si="6"/>
        <v>0</v>
      </c>
      <c r="I106" s="48"/>
      <c r="J106" s="216"/>
    </row>
    <row r="107" spans="1:10" ht="24.6" customHeight="1" thickBot="1" x14ac:dyDescent="0.4">
      <c r="A107" s="73"/>
      <c r="B107" s="55"/>
      <c r="C107" s="99"/>
      <c r="D107" s="99"/>
      <c r="E107" s="204" t="s">
        <v>45</v>
      </c>
      <c r="F107" s="184">
        <f>SUM(F102:F106)</f>
        <v>0</v>
      </c>
      <c r="G107" s="77">
        <f>SUM(G102:G106)</f>
        <v>0</v>
      </c>
      <c r="H107" s="77">
        <f>SUM(H102:H106)</f>
        <v>0</v>
      </c>
      <c r="I107" s="51"/>
      <c r="J107" s="217">
        <f>SUM(F107:G107)</f>
        <v>0</v>
      </c>
    </row>
    <row r="108" spans="1:10" ht="18.600000000000001" thickTop="1" x14ac:dyDescent="0.3">
      <c r="A108" s="73"/>
      <c r="B108" s="75"/>
      <c r="C108" s="75"/>
      <c r="D108" s="75"/>
      <c r="E108" s="75"/>
      <c r="F108" s="129"/>
      <c r="G108" s="74"/>
      <c r="H108" s="74"/>
      <c r="I108" s="47"/>
      <c r="J108" s="216"/>
    </row>
    <row r="109" spans="1:10" x14ac:dyDescent="0.3">
      <c r="A109" s="73"/>
      <c r="B109" s="53" t="s">
        <v>46</v>
      </c>
      <c r="C109" s="53"/>
      <c r="D109" s="53"/>
      <c r="E109" s="71"/>
      <c r="F109" s="129"/>
      <c r="G109" s="74"/>
      <c r="H109" s="74"/>
      <c r="I109" s="47"/>
      <c r="J109" s="216"/>
    </row>
    <row r="110" spans="1:10" x14ac:dyDescent="0.3">
      <c r="A110" s="73"/>
      <c r="B110" s="83" t="s">
        <v>22</v>
      </c>
      <c r="C110" s="83"/>
      <c r="D110" s="83" t="s">
        <v>23</v>
      </c>
      <c r="E110" s="83" t="s">
        <v>24</v>
      </c>
      <c r="F110" s="183"/>
      <c r="G110" s="178"/>
      <c r="H110" s="178"/>
      <c r="I110" s="47"/>
      <c r="J110" s="216"/>
    </row>
    <row r="111" spans="1:10" x14ac:dyDescent="0.3">
      <c r="A111" s="73"/>
      <c r="B111" s="157"/>
      <c r="C111" s="143"/>
      <c r="D111" s="152"/>
      <c r="E111" s="147"/>
      <c r="F111" s="171">
        <v>0</v>
      </c>
      <c r="G111" s="74">
        <v>0</v>
      </c>
      <c r="H111" s="74">
        <f>SUM(F111:G111)</f>
        <v>0</v>
      </c>
      <c r="I111" s="48"/>
      <c r="J111" s="216"/>
    </row>
    <row r="112" spans="1:10" x14ac:dyDescent="0.3">
      <c r="A112" s="73"/>
      <c r="B112" s="94"/>
      <c r="C112" s="100"/>
      <c r="D112" s="98"/>
      <c r="E112" s="87"/>
      <c r="F112" s="171">
        <v>0</v>
      </c>
      <c r="G112" s="74">
        <v>0</v>
      </c>
      <c r="H112" s="74">
        <f t="shared" ref="H112:H115" si="7">SUM(F112:G112)</f>
        <v>0</v>
      </c>
      <c r="I112" s="48"/>
      <c r="J112" s="216"/>
    </row>
    <row r="113" spans="1:10" x14ac:dyDescent="0.3">
      <c r="A113" s="73"/>
      <c r="B113" s="84"/>
      <c r="C113" s="85"/>
      <c r="D113" s="98"/>
      <c r="E113" s="87"/>
      <c r="F113" s="171">
        <v>0</v>
      </c>
      <c r="G113" s="74">
        <v>0</v>
      </c>
      <c r="H113" s="74">
        <f t="shared" si="7"/>
        <v>0</v>
      </c>
      <c r="I113" s="48"/>
      <c r="J113" s="216"/>
    </row>
    <row r="114" spans="1:10" x14ac:dyDescent="0.3">
      <c r="A114" s="73"/>
      <c r="B114" s="84"/>
      <c r="C114" s="85"/>
      <c r="D114" s="98"/>
      <c r="E114" s="87"/>
      <c r="F114" s="171">
        <v>0</v>
      </c>
      <c r="G114" s="74">
        <v>0</v>
      </c>
      <c r="H114" s="74">
        <f t="shared" si="7"/>
        <v>0</v>
      </c>
      <c r="I114" s="48"/>
      <c r="J114" s="216"/>
    </row>
    <row r="115" spans="1:10" x14ac:dyDescent="0.3">
      <c r="A115" s="73"/>
      <c r="B115" s="84"/>
      <c r="C115" s="85"/>
      <c r="D115" s="98"/>
      <c r="E115" s="201"/>
      <c r="F115" s="171">
        <v>0</v>
      </c>
      <c r="G115" s="74">
        <v>0</v>
      </c>
      <c r="H115" s="74">
        <f t="shared" si="7"/>
        <v>0</v>
      </c>
      <c r="I115" s="48"/>
      <c r="J115" s="216"/>
    </row>
    <row r="116" spans="1:10" ht="24.6" customHeight="1" thickBot="1" x14ac:dyDescent="0.4">
      <c r="A116" s="73"/>
      <c r="B116" s="55"/>
      <c r="C116" s="99"/>
      <c r="D116" s="99"/>
      <c r="E116" s="204" t="s">
        <v>47</v>
      </c>
      <c r="F116" s="184">
        <f>SUM(F111:F115)</f>
        <v>0</v>
      </c>
      <c r="G116" s="77">
        <f>SUM(G111:G115)</f>
        <v>0</v>
      </c>
      <c r="H116" s="77">
        <f>SUM(H111:H115)</f>
        <v>0</v>
      </c>
      <c r="I116" s="51"/>
      <c r="J116" s="217">
        <f>SUM(F116:G116)</f>
        <v>0</v>
      </c>
    </row>
    <row r="117" spans="1:10" ht="18.600000000000001" thickTop="1" x14ac:dyDescent="0.3">
      <c r="A117" s="73"/>
      <c r="B117" s="75"/>
      <c r="C117" s="75"/>
      <c r="D117" s="75"/>
      <c r="E117" s="75"/>
      <c r="F117" s="129"/>
      <c r="G117" s="74"/>
      <c r="H117" s="74"/>
      <c r="I117" s="47"/>
      <c r="J117" s="216"/>
    </row>
    <row r="118" spans="1:10" x14ac:dyDescent="0.3">
      <c r="A118" s="73"/>
      <c r="B118" s="53" t="s">
        <v>48</v>
      </c>
      <c r="C118" s="53"/>
      <c r="D118" s="53"/>
      <c r="E118" s="71"/>
      <c r="F118" s="129"/>
      <c r="G118" s="74"/>
      <c r="H118" s="74"/>
      <c r="I118" s="47"/>
      <c r="J118" s="216"/>
    </row>
    <row r="119" spans="1:10" ht="36" x14ac:dyDescent="0.3">
      <c r="A119" s="73"/>
      <c r="B119" s="206" t="s">
        <v>22</v>
      </c>
      <c r="C119" s="206"/>
      <c r="D119" s="101" t="s">
        <v>49</v>
      </c>
      <c r="E119" s="101" t="s">
        <v>50</v>
      </c>
      <c r="F119" s="183"/>
      <c r="G119" s="181"/>
      <c r="H119" s="181"/>
      <c r="I119" s="47"/>
      <c r="J119" s="216"/>
    </row>
    <row r="120" spans="1:10" x14ac:dyDescent="0.35">
      <c r="A120" s="69"/>
      <c r="B120" s="158"/>
      <c r="C120" s="159"/>
      <c r="D120" s="189"/>
      <c r="E120" s="159"/>
      <c r="F120" s="171">
        <v>0</v>
      </c>
      <c r="G120" s="74">
        <v>0</v>
      </c>
      <c r="H120" s="74">
        <f>SUM(F120:G120)</f>
        <v>0</v>
      </c>
      <c r="I120" s="48"/>
      <c r="J120" s="216"/>
    </row>
    <row r="121" spans="1:10" x14ac:dyDescent="0.35">
      <c r="A121" s="73"/>
      <c r="B121" s="158"/>
      <c r="C121" s="159"/>
      <c r="D121" s="160"/>
      <c r="E121" s="161"/>
      <c r="F121" s="171">
        <v>0</v>
      </c>
      <c r="G121" s="74">
        <v>0</v>
      </c>
      <c r="H121" s="74">
        <f t="shared" ref="H121:H129" si="8">SUM(F121:G121)</f>
        <v>0</v>
      </c>
      <c r="I121" s="48"/>
      <c r="J121" s="216"/>
    </row>
    <row r="122" spans="1:10" x14ac:dyDescent="0.35">
      <c r="A122" s="73"/>
      <c r="B122" s="158"/>
      <c r="C122" s="159"/>
      <c r="D122" s="160"/>
      <c r="E122" s="161"/>
      <c r="F122" s="171">
        <v>0</v>
      </c>
      <c r="G122" s="74">
        <v>0</v>
      </c>
      <c r="H122" s="74">
        <f t="shared" si="8"/>
        <v>0</v>
      </c>
      <c r="I122" s="48"/>
      <c r="J122" s="216"/>
    </row>
    <row r="123" spans="1:10" x14ac:dyDescent="0.35">
      <c r="A123" s="73"/>
      <c r="B123" s="158"/>
      <c r="C123" s="159"/>
      <c r="D123" s="160"/>
      <c r="E123" s="161"/>
      <c r="F123" s="171">
        <v>0</v>
      </c>
      <c r="G123" s="74">
        <v>0</v>
      </c>
      <c r="H123" s="74">
        <f t="shared" si="8"/>
        <v>0</v>
      </c>
      <c r="I123" s="48"/>
      <c r="J123" s="216"/>
    </row>
    <row r="124" spans="1:10" x14ac:dyDescent="0.35">
      <c r="A124" s="73"/>
      <c r="B124" s="158"/>
      <c r="C124" s="159"/>
      <c r="D124" s="160"/>
      <c r="E124" s="161"/>
      <c r="F124" s="171">
        <v>0</v>
      </c>
      <c r="G124" s="74">
        <v>0</v>
      </c>
      <c r="H124" s="74">
        <f t="shared" si="8"/>
        <v>0</v>
      </c>
      <c r="I124" s="48"/>
      <c r="J124" s="216"/>
    </row>
    <row r="125" spans="1:10" x14ac:dyDescent="0.35">
      <c r="A125" s="69"/>
      <c r="B125" s="158"/>
      <c r="C125" s="159"/>
      <c r="D125" s="160"/>
      <c r="E125" s="161"/>
      <c r="F125" s="171">
        <v>0</v>
      </c>
      <c r="G125" s="74">
        <v>0</v>
      </c>
      <c r="H125" s="74">
        <f t="shared" si="8"/>
        <v>0</v>
      </c>
      <c r="I125" s="48"/>
      <c r="J125" s="216"/>
    </row>
    <row r="126" spans="1:10" x14ac:dyDescent="0.3">
      <c r="A126" s="73"/>
      <c r="B126" s="157"/>
      <c r="C126" s="142"/>
      <c r="D126" s="152"/>
      <c r="E126" s="147"/>
      <c r="F126" s="171">
        <v>0</v>
      </c>
      <c r="G126" s="74">
        <v>0</v>
      </c>
      <c r="H126" s="74">
        <f t="shared" si="8"/>
        <v>0</v>
      </c>
      <c r="I126" s="48"/>
      <c r="J126" s="216"/>
    </row>
    <row r="127" spans="1:10" x14ac:dyDescent="0.3">
      <c r="A127" s="73"/>
      <c r="B127" s="84"/>
      <c r="C127" s="85"/>
      <c r="D127" s="98"/>
      <c r="E127" s="87"/>
      <c r="F127" s="171">
        <v>0</v>
      </c>
      <c r="G127" s="74">
        <v>0</v>
      </c>
      <c r="H127" s="74">
        <f t="shared" si="8"/>
        <v>0</v>
      </c>
      <c r="I127" s="48"/>
      <c r="J127" s="216"/>
    </row>
    <row r="128" spans="1:10" x14ac:dyDescent="0.3">
      <c r="A128" s="73"/>
      <c r="B128" s="84"/>
      <c r="C128" s="85"/>
      <c r="D128" s="98"/>
      <c r="E128" s="87"/>
      <c r="F128" s="171">
        <v>0</v>
      </c>
      <c r="G128" s="74">
        <v>0</v>
      </c>
      <c r="H128" s="74">
        <f t="shared" si="8"/>
        <v>0</v>
      </c>
      <c r="I128" s="48"/>
      <c r="J128" s="216"/>
    </row>
    <row r="129" spans="1:10" x14ac:dyDescent="0.3">
      <c r="A129" s="73"/>
      <c r="B129" s="84"/>
      <c r="C129" s="85"/>
      <c r="D129" s="92"/>
      <c r="E129" s="102"/>
      <c r="F129" s="171">
        <v>0</v>
      </c>
      <c r="G129" s="74">
        <v>0</v>
      </c>
      <c r="H129" s="74">
        <f t="shared" si="8"/>
        <v>0</v>
      </c>
      <c r="I129" s="48"/>
      <c r="J129" s="216"/>
    </row>
    <row r="130" spans="1:10" ht="24.6" customHeight="1" thickBot="1" x14ac:dyDescent="0.4">
      <c r="A130" s="73"/>
      <c r="B130" s="55"/>
      <c r="C130" s="75"/>
      <c r="D130" s="75"/>
      <c r="E130" s="75" t="s">
        <v>51</v>
      </c>
      <c r="F130" s="184">
        <f>SUM(F120:F129)</f>
        <v>0</v>
      </c>
      <c r="G130" s="77">
        <f>SUM(G120:G129)</f>
        <v>0</v>
      </c>
      <c r="H130" s="77">
        <f>SUM(H120:H129)</f>
        <v>0</v>
      </c>
      <c r="I130" s="51"/>
      <c r="J130" s="217">
        <f>SUM(F130:G130)</f>
        <v>0</v>
      </c>
    </row>
    <row r="131" spans="1:10" ht="18.600000000000001" thickTop="1" x14ac:dyDescent="0.3">
      <c r="A131" s="73"/>
      <c r="B131" s="71"/>
      <c r="C131" s="71"/>
      <c r="D131" s="71"/>
      <c r="E131" s="71"/>
      <c r="F131" s="129"/>
      <c r="G131" s="74"/>
      <c r="H131" s="74"/>
      <c r="I131" s="47"/>
      <c r="J131" s="216"/>
    </row>
    <row r="132" spans="1:10" ht="24.6" customHeight="1" thickBot="1" x14ac:dyDescent="0.4">
      <c r="A132" s="73"/>
      <c r="B132" s="55"/>
      <c r="C132" s="79"/>
      <c r="D132" s="79"/>
      <c r="E132" s="89" t="s">
        <v>52</v>
      </c>
      <c r="F132" s="172">
        <f>SUM(F130,F116,F107,F98,F89)</f>
        <v>0</v>
      </c>
      <c r="G132" s="77">
        <f>SUM(G130,G116,G107,G98,G89)</f>
        <v>0</v>
      </c>
      <c r="H132" s="77">
        <f>SUM(H130,H116,H107,H98,H89)</f>
        <v>0</v>
      </c>
      <c r="I132" s="51"/>
      <c r="J132" s="217">
        <f>SUM(F132:G132)</f>
        <v>0</v>
      </c>
    </row>
    <row r="133" spans="1:10" ht="19.2" thickTop="1" thickBot="1" x14ac:dyDescent="0.35">
      <c r="A133" s="73"/>
      <c r="B133" s="79"/>
      <c r="C133" s="79"/>
      <c r="D133" s="79"/>
      <c r="E133" s="79"/>
      <c r="F133" s="129"/>
      <c r="G133" s="103"/>
      <c r="H133" s="103"/>
      <c r="I133" s="47"/>
      <c r="J133" s="216"/>
    </row>
    <row r="134" spans="1:10" ht="18.600000000000001" thickBot="1" x14ac:dyDescent="0.35">
      <c r="A134" s="80" t="s">
        <v>53</v>
      </c>
      <c r="B134" s="81" t="s">
        <v>54</v>
      </c>
      <c r="C134" s="81"/>
      <c r="D134" s="81"/>
      <c r="E134" s="81"/>
      <c r="F134" s="219"/>
      <c r="G134" s="104"/>
      <c r="H134" s="104"/>
      <c r="I134" s="47"/>
      <c r="J134" s="216"/>
    </row>
    <row r="135" spans="1:10" ht="24.6" customHeight="1" thickBot="1" x14ac:dyDescent="0.4">
      <c r="A135" s="73"/>
      <c r="B135" s="55"/>
      <c r="C135" s="105"/>
      <c r="D135" s="106"/>
      <c r="E135" s="106" t="s">
        <v>55</v>
      </c>
      <c r="F135" s="220">
        <f>SUM(F132,F76,F70,F58,F48)</f>
        <v>0</v>
      </c>
      <c r="G135" s="221">
        <f>SUM(G132,G76,G70,G58,G48)</f>
        <v>0</v>
      </c>
      <c r="H135" s="221">
        <f>SUM(H132,H76,H70,H58,H48)</f>
        <v>0</v>
      </c>
      <c r="I135" s="51"/>
      <c r="J135" s="217">
        <f>SUM(F135:G135)</f>
        <v>0</v>
      </c>
    </row>
    <row r="136" spans="1:10" ht="19.2" thickTop="1" thickBot="1" x14ac:dyDescent="0.4">
      <c r="A136" s="73"/>
      <c r="B136" s="79"/>
      <c r="C136" s="79"/>
      <c r="D136" s="79"/>
      <c r="E136" s="79"/>
      <c r="F136" s="129"/>
      <c r="G136" s="55"/>
      <c r="H136" s="34"/>
      <c r="I136" s="47"/>
      <c r="J136" s="216"/>
    </row>
    <row r="137" spans="1:10" ht="18.600000000000001" thickBot="1" x14ac:dyDescent="0.35">
      <c r="A137" s="108" t="s">
        <v>56</v>
      </c>
      <c r="B137" s="81" t="s">
        <v>88</v>
      </c>
      <c r="C137" s="81"/>
      <c r="D137" s="81"/>
      <c r="E137" s="81"/>
      <c r="F137" s="82"/>
      <c r="G137" s="109"/>
      <c r="H137" s="109"/>
      <c r="I137" s="47"/>
      <c r="J137" s="216"/>
    </row>
    <row r="138" spans="1:10" ht="24.6" customHeight="1" thickBot="1" x14ac:dyDescent="0.4">
      <c r="A138" s="73"/>
      <c r="B138" s="55"/>
      <c r="C138" s="79"/>
      <c r="D138" s="110"/>
      <c r="E138" s="205" t="s">
        <v>58</v>
      </c>
      <c r="F138" s="186">
        <f>(F135-F76)*0.15</f>
        <v>0</v>
      </c>
      <c r="G138" s="107">
        <v>0</v>
      </c>
      <c r="H138" s="107">
        <f>SUM(F138:G138)</f>
        <v>0</v>
      </c>
      <c r="I138" s="47"/>
      <c r="J138" s="216"/>
    </row>
    <row r="139" spans="1:10" ht="56.4" customHeight="1" thickTop="1" x14ac:dyDescent="0.3">
      <c r="A139" s="73"/>
      <c r="B139" s="226" t="s">
        <v>89</v>
      </c>
      <c r="C139" s="226"/>
      <c r="D139" s="226"/>
      <c r="E139" s="227"/>
      <c r="F139" s="222"/>
      <c r="G139" s="223"/>
      <c r="H139" s="223"/>
      <c r="I139" s="224"/>
      <c r="J139" s="225"/>
    </row>
    <row r="140" spans="1:10" x14ac:dyDescent="0.3">
      <c r="A140" s="73"/>
      <c r="B140" s="71"/>
      <c r="C140" s="71"/>
      <c r="D140" s="71"/>
      <c r="E140" s="71"/>
      <c r="F140" s="129"/>
      <c r="G140" s="74"/>
      <c r="H140" s="74"/>
      <c r="I140" s="47"/>
      <c r="J140" s="216"/>
    </row>
    <row r="141" spans="1:10" ht="24.6" customHeight="1" thickBot="1" x14ac:dyDescent="0.35">
      <c r="A141" s="73"/>
      <c r="B141" s="111"/>
      <c r="C141" s="38"/>
      <c r="D141" s="38"/>
      <c r="E141" s="38" t="s">
        <v>79</v>
      </c>
      <c r="F141" s="187">
        <f>SUM(F138,F135)</f>
        <v>0</v>
      </c>
      <c r="G141" s="112">
        <f>SUM(G138,G135)</f>
        <v>0</v>
      </c>
      <c r="H141" s="112">
        <f>SUM(H138,H135)</f>
        <v>0</v>
      </c>
      <c r="I141" s="52"/>
      <c r="J141" s="217">
        <f>SUM(F141:G141)</f>
        <v>0</v>
      </c>
    </row>
    <row r="142" spans="1:10" ht="20.399999999999999" customHeight="1" thickTop="1" x14ac:dyDescent="0.3">
      <c r="A142" s="73"/>
      <c r="B142" s="113"/>
      <c r="C142" s="79"/>
      <c r="D142" s="79"/>
      <c r="E142" s="79"/>
      <c r="F142" s="114"/>
      <c r="G142" s="115"/>
      <c r="H142" s="115"/>
      <c r="I142" s="47"/>
      <c r="J142" s="216"/>
    </row>
    <row r="143" spans="1:10" ht="17.399999999999999" customHeight="1" x14ac:dyDescent="0.3">
      <c r="A143" s="73"/>
      <c r="B143" s="79"/>
      <c r="C143" s="79"/>
      <c r="D143" s="79"/>
      <c r="E143" s="79"/>
      <c r="F143" s="116"/>
      <c r="G143" s="74"/>
      <c r="H143" s="74"/>
      <c r="I143" s="47"/>
      <c r="J143" s="216"/>
    </row>
    <row r="144" spans="1:10" ht="18.600000000000001" thickBot="1" x14ac:dyDescent="0.35">
      <c r="A144" s="73"/>
      <c r="B144" s="117"/>
      <c r="C144" s="118"/>
      <c r="D144" s="118"/>
      <c r="E144" s="118"/>
      <c r="F144" s="119"/>
      <c r="G144" s="103"/>
      <c r="H144" s="103"/>
      <c r="I144" s="47"/>
      <c r="J144" s="216"/>
    </row>
    <row r="145" spans="6:6" x14ac:dyDescent="0.35">
      <c r="F145" s="190"/>
    </row>
    <row r="146" spans="6:6" x14ac:dyDescent="0.35">
      <c r="F146" s="190"/>
    </row>
    <row r="147" spans="6:6" x14ac:dyDescent="0.35">
      <c r="F147" s="190"/>
    </row>
    <row r="148" spans="6:6" x14ac:dyDescent="0.35">
      <c r="F148" s="190"/>
    </row>
    <row r="149" spans="6:6" x14ac:dyDescent="0.35">
      <c r="F149" s="190"/>
    </row>
    <row r="150" spans="6:6" x14ac:dyDescent="0.35">
      <c r="F150" s="190"/>
    </row>
    <row r="151" spans="6:6" x14ac:dyDescent="0.35">
      <c r="F151" s="190"/>
    </row>
    <row r="152" spans="6:6" x14ac:dyDescent="0.35">
      <c r="F152" s="190"/>
    </row>
    <row r="153" spans="6:6" x14ac:dyDescent="0.35">
      <c r="F153" s="190"/>
    </row>
    <row r="154" spans="6:6" x14ac:dyDescent="0.35">
      <c r="F154" s="190"/>
    </row>
    <row r="155" spans="6:6" x14ac:dyDescent="0.35">
      <c r="F155" s="190"/>
    </row>
    <row r="156" spans="6:6" x14ac:dyDescent="0.35">
      <c r="F156" s="190"/>
    </row>
    <row r="157" spans="6:6" x14ac:dyDescent="0.35">
      <c r="F157" s="190"/>
    </row>
    <row r="158" spans="6:6" x14ac:dyDescent="0.35">
      <c r="F158" s="190"/>
    </row>
    <row r="159" spans="6:6" x14ac:dyDescent="0.35">
      <c r="F159" s="190"/>
    </row>
    <row r="160" spans="6:6" x14ac:dyDescent="0.35">
      <c r="F160" s="190"/>
    </row>
    <row r="161" spans="6:6" x14ac:dyDescent="0.35">
      <c r="F161" s="190"/>
    </row>
    <row r="162" spans="6:6" x14ac:dyDescent="0.35">
      <c r="F162" s="190"/>
    </row>
    <row r="163" spans="6:6" x14ac:dyDescent="0.35">
      <c r="F163" s="190"/>
    </row>
    <row r="164" spans="6:6" x14ac:dyDescent="0.35">
      <c r="F164" s="190"/>
    </row>
    <row r="165" spans="6:6" x14ac:dyDescent="0.35">
      <c r="F165" s="190"/>
    </row>
    <row r="166" spans="6:6" x14ac:dyDescent="0.35">
      <c r="F166" s="190"/>
    </row>
  </sheetData>
  <mergeCells count="35">
    <mergeCell ref="B139:E139"/>
    <mergeCell ref="F7:H7"/>
    <mergeCell ref="F8:H8"/>
    <mergeCell ref="F9:H9"/>
    <mergeCell ref="B12:C12"/>
    <mergeCell ref="B31:C31"/>
    <mergeCell ref="B17:C17"/>
    <mergeCell ref="B18:C18"/>
    <mergeCell ref="B19:C19"/>
    <mergeCell ref="B24:C24"/>
    <mergeCell ref="B25:C25"/>
    <mergeCell ref="B20:C20"/>
    <mergeCell ref="B21:C21"/>
    <mergeCell ref="B22:C22"/>
    <mergeCell ref="B23:C23"/>
    <mergeCell ref="B14:C14"/>
    <mergeCell ref="B16:C16"/>
    <mergeCell ref="B15:C15"/>
    <mergeCell ref="B26:C26"/>
    <mergeCell ref="B13:C13"/>
    <mergeCell ref="B32:C32"/>
    <mergeCell ref="B33:C33"/>
    <mergeCell ref="B34:C34"/>
    <mergeCell ref="B35:C35"/>
    <mergeCell ref="B36:C36"/>
    <mergeCell ref="B37:C37"/>
    <mergeCell ref="B38:C38"/>
    <mergeCell ref="B39:C39"/>
    <mergeCell ref="B119:C119"/>
    <mergeCell ref="B45:C45"/>
    <mergeCell ref="B40:C40"/>
    <mergeCell ref="B41:C41"/>
    <mergeCell ref="B42:C42"/>
    <mergeCell ref="B43:C43"/>
    <mergeCell ref="B44:C44"/>
  </mergeCells>
  <dataValidations count="3">
    <dataValidation allowBlank="1" showInputMessage="1" showErrorMessage="1" prompt="Insert starting base salary/hourly wage to capture personnel details, and may or may not be use to calculate Total Requested $. " sqref="D12" xr:uid="{1E891189-6063-4AF8-8D60-F946A574E982}"/>
    <dataValidation allowBlank="1" showInputMessage="1" showErrorMessage="1" prompt="Insert % FTE/# of hours work on project to capture personnel details, and may or may not be use to calculate Total Requested $. " sqref="E12" xr:uid="{4BE9E63E-2992-412A-B526-25549B951A40}"/>
    <dataValidation allowBlank="1" showInputMessage="1" showErrorMessage="1" promptTitle="Recommended formulas for hourly:" prompt="Total Requested $ = (Hourly wage) * (# of hours working on project)_x000a_$ per period = Total Requested $ * (# of months per period / total # of months working on project)" sqref="B20:C20 B39:C39" xr:uid="{F7786A31-B876-4784-8829-B29C3B46A934}"/>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795D0-1102-4CE6-9A9A-DA34765A6EE6}">
  <dimension ref="A1:E30"/>
  <sheetViews>
    <sheetView tabSelected="1" zoomScale="70" zoomScaleNormal="70" workbookViewId="0">
      <pane ySplit="6" topLeftCell="A7" activePane="bottomLeft" state="frozen"/>
      <selection pane="bottomLeft" activeCell="J14" sqref="J14"/>
    </sheetView>
  </sheetViews>
  <sheetFormatPr defaultColWidth="9.109375" defaultRowHeight="15.6" x14ac:dyDescent="0.3"/>
  <cols>
    <col min="1" max="1" width="3.5546875" style="3" customWidth="1"/>
    <col min="2" max="2" width="35.88671875" style="3" customWidth="1"/>
    <col min="3" max="3" width="24.6640625" style="3" customWidth="1"/>
    <col min="4" max="4" width="23.33203125" style="3" customWidth="1"/>
    <col min="5" max="5" width="1.77734375" style="3" customWidth="1"/>
    <col min="6" max="6" width="11.33203125" style="3" customWidth="1"/>
    <col min="7" max="16384" width="9.109375" style="3"/>
  </cols>
  <sheetData>
    <row r="1" spans="1:5" ht="18" x14ac:dyDescent="0.3">
      <c r="A1" s="2"/>
      <c r="B1" s="33" t="s">
        <v>0</v>
      </c>
      <c r="C1" s="3" t="s">
        <v>59</v>
      </c>
    </row>
    <row r="2" spans="1:5" ht="18" x14ac:dyDescent="0.35">
      <c r="B2" s="34"/>
    </row>
    <row r="3" spans="1:5" ht="18" x14ac:dyDescent="0.3">
      <c r="A3" s="2"/>
      <c r="B3" s="33" t="s">
        <v>2</v>
      </c>
      <c r="C3" s="4">
        <f>'b. calculator'!C3</f>
        <v>0</v>
      </c>
      <c r="D3" s="5"/>
    </row>
    <row r="4" spans="1:5" ht="18" x14ac:dyDescent="0.3">
      <c r="A4" s="2"/>
      <c r="B4" s="33" t="s">
        <v>4</v>
      </c>
      <c r="C4" s="4">
        <f>'b. calculator'!C4</f>
        <v>0</v>
      </c>
      <c r="D4" s="5"/>
    </row>
    <row r="5" spans="1:5" ht="16.2" thickBot="1" x14ac:dyDescent="0.35"/>
    <row r="6" spans="1:5" ht="38.4" customHeight="1" thickBot="1" x14ac:dyDescent="0.4">
      <c r="A6" s="6"/>
      <c r="B6" s="193" t="s">
        <v>6</v>
      </c>
      <c r="C6" s="32"/>
      <c r="D6" s="192" t="s">
        <v>84</v>
      </c>
      <c r="E6" s="7"/>
    </row>
    <row r="7" spans="1:5" x14ac:dyDescent="0.3">
      <c r="A7" s="8" t="s">
        <v>7</v>
      </c>
      <c r="B7" s="2" t="s">
        <v>8</v>
      </c>
      <c r="C7" s="2"/>
      <c r="D7" s="11">
        <f>'b. calculator'!F48</f>
        <v>0</v>
      </c>
      <c r="E7" s="9"/>
    </row>
    <row r="8" spans="1:5" x14ac:dyDescent="0.3">
      <c r="A8" s="10"/>
      <c r="B8" s="12" t="s">
        <v>15</v>
      </c>
      <c r="C8" s="39">
        <f>'b. calculator'!F27</f>
        <v>0</v>
      </c>
      <c r="E8" s="9"/>
    </row>
    <row r="9" spans="1:5" x14ac:dyDescent="0.3">
      <c r="A9" s="10"/>
      <c r="B9" s="12" t="s">
        <v>18</v>
      </c>
      <c r="C9" s="39">
        <f>'b. calculator'!F46</f>
        <v>0</v>
      </c>
      <c r="E9" s="9"/>
    </row>
    <row r="10" spans="1:5" x14ac:dyDescent="0.3">
      <c r="A10" s="10"/>
      <c r="B10" s="15"/>
      <c r="C10" s="15"/>
      <c r="D10" s="13"/>
      <c r="E10" s="9"/>
    </row>
    <row r="11" spans="1:5" x14ac:dyDescent="0.3">
      <c r="A11" s="8" t="s">
        <v>20</v>
      </c>
      <c r="B11" s="2" t="s">
        <v>21</v>
      </c>
      <c r="C11" s="15"/>
      <c r="D11" s="14">
        <f>'b. calculator'!F58</f>
        <v>0</v>
      </c>
      <c r="E11" s="9"/>
    </row>
    <row r="12" spans="1:5" x14ac:dyDescent="0.3">
      <c r="A12" s="8" t="s">
        <v>26</v>
      </c>
      <c r="B12" s="2" t="s">
        <v>27</v>
      </c>
      <c r="C12" s="15"/>
      <c r="D12" s="14">
        <f>'b. calculator'!F70</f>
        <v>0</v>
      </c>
      <c r="E12" s="9"/>
    </row>
    <row r="13" spans="1:5" x14ac:dyDescent="0.3">
      <c r="A13" s="8" t="s">
        <v>60</v>
      </c>
      <c r="B13" s="2" t="s">
        <v>61</v>
      </c>
      <c r="C13" s="15"/>
      <c r="D13" s="14">
        <f>'b. calculator'!F76</f>
        <v>0</v>
      </c>
      <c r="E13" s="9"/>
    </row>
    <row r="14" spans="1:5" x14ac:dyDescent="0.3">
      <c r="A14" s="8" t="s">
        <v>35</v>
      </c>
      <c r="B14" s="2" t="s">
        <v>36</v>
      </c>
      <c r="C14" s="15"/>
      <c r="D14" s="14">
        <f>'b. calculator'!F132</f>
        <v>0</v>
      </c>
      <c r="E14" s="9"/>
    </row>
    <row r="15" spans="1:5" x14ac:dyDescent="0.3">
      <c r="A15" s="10"/>
      <c r="B15" s="40" t="s">
        <v>62</v>
      </c>
      <c r="C15" s="41">
        <f>'b. calculator'!F89</f>
        <v>0</v>
      </c>
      <c r="E15" s="9"/>
    </row>
    <row r="16" spans="1:5" x14ac:dyDescent="0.3">
      <c r="A16" s="10"/>
      <c r="B16" s="40" t="s">
        <v>63</v>
      </c>
      <c r="C16" s="41">
        <f>'b. calculator'!F98</f>
        <v>0</v>
      </c>
      <c r="E16" s="9"/>
    </row>
    <row r="17" spans="1:5" x14ac:dyDescent="0.3">
      <c r="A17" s="10"/>
      <c r="B17" s="40" t="s">
        <v>64</v>
      </c>
      <c r="C17" s="41">
        <f>'b. calculator'!F107</f>
        <v>0</v>
      </c>
      <c r="E17" s="9"/>
    </row>
    <row r="18" spans="1:5" x14ac:dyDescent="0.3">
      <c r="A18" s="10"/>
      <c r="B18" s="42" t="s">
        <v>65</v>
      </c>
      <c r="C18" s="41">
        <f>'b. calculator'!F116</f>
        <v>0</v>
      </c>
      <c r="E18" s="9"/>
    </row>
    <row r="19" spans="1:5" x14ac:dyDescent="0.3">
      <c r="A19" s="10"/>
      <c r="B19" s="43" t="s">
        <v>66</v>
      </c>
      <c r="C19" s="41">
        <f>'b. calculator'!F130</f>
        <v>0</v>
      </c>
      <c r="E19" s="9"/>
    </row>
    <row r="20" spans="1:5" x14ac:dyDescent="0.3">
      <c r="A20" s="10"/>
      <c r="B20" s="16"/>
      <c r="C20" s="17"/>
      <c r="D20" s="17"/>
      <c r="E20" s="9"/>
    </row>
    <row r="21" spans="1:5" x14ac:dyDescent="0.3">
      <c r="A21" s="8" t="s">
        <v>67</v>
      </c>
      <c r="B21" s="2" t="s">
        <v>68</v>
      </c>
      <c r="C21" s="17"/>
      <c r="D21" s="14">
        <f>'b. calculator'!F135</f>
        <v>0</v>
      </c>
      <c r="E21" s="9"/>
    </row>
    <row r="22" spans="1:5" x14ac:dyDescent="0.3">
      <c r="A22" s="8" t="s">
        <v>56</v>
      </c>
      <c r="B22" s="2" t="s">
        <v>69</v>
      </c>
      <c r="C22" s="17"/>
      <c r="D22" s="14">
        <f>'b. calculator'!F138</f>
        <v>0</v>
      </c>
      <c r="E22" s="9"/>
    </row>
    <row r="23" spans="1:5" x14ac:dyDescent="0.3">
      <c r="A23" s="8" t="s">
        <v>70</v>
      </c>
      <c r="B23" s="18" t="s">
        <v>71</v>
      </c>
      <c r="C23" s="19"/>
      <c r="D23" s="20">
        <f>'b. calculator'!F141</f>
        <v>0</v>
      </c>
      <c r="E23" s="9"/>
    </row>
    <row r="24" spans="1:5" ht="16.2" thickBot="1" x14ac:dyDescent="0.35">
      <c r="A24" s="21"/>
      <c r="B24" s="22"/>
      <c r="C24" s="22"/>
      <c r="D24" s="23"/>
      <c r="E24" s="24"/>
    </row>
    <row r="25" spans="1:5" ht="16.2" thickBot="1" x14ac:dyDescent="0.35">
      <c r="A25" s="25"/>
      <c r="B25" s="35" t="s">
        <v>72</v>
      </c>
      <c r="C25" s="36"/>
      <c r="D25" s="37">
        <f>'b. calculator'!G141</f>
        <v>0</v>
      </c>
      <c r="E25" s="9"/>
    </row>
    <row r="26" spans="1:5" ht="16.8" thickTop="1" thickBot="1" x14ac:dyDescent="0.35">
      <c r="A26" s="21"/>
      <c r="B26" s="22"/>
      <c r="C26" s="22"/>
      <c r="D26" s="23"/>
      <c r="E26" s="24"/>
    </row>
    <row r="27" spans="1:5" ht="16.2" thickBot="1" x14ac:dyDescent="0.35">
      <c r="A27" s="10"/>
      <c r="B27" s="26" t="s">
        <v>73</v>
      </c>
      <c r="C27" s="27"/>
      <c r="D27" s="28">
        <f>'b. calculator'!H141</f>
        <v>0</v>
      </c>
      <c r="E27" s="9"/>
    </row>
    <row r="28" spans="1:5" ht="16.8" thickTop="1" thickBot="1" x14ac:dyDescent="0.35">
      <c r="A28" s="21"/>
      <c r="B28" s="29"/>
      <c r="C28" s="29"/>
      <c r="D28" s="30"/>
      <c r="E28" s="24"/>
    </row>
    <row r="29" spans="1:5" x14ac:dyDescent="0.3">
      <c r="B29" s="31"/>
      <c r="C29" s="31"/>
    </row>
    <row r="30" spans="1:5" x14ac:dyDescent="0.3">
      <c r="B30" s="31"/>
      <c r="C30" s="31"/>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e79afdc-c4dd-456d-99d8-c5dc7335f01e">32UFQZP4T647-728-97</_dlc_DocId>
    <_dlc_DocIdUrl xmlns="4e79afdc-c4dd-456d-99d8-c5dc7335f01e">
      <Url>https://main.cdfa.ca.gov/Programs/marketing/DDRDP/_layouts/DocIdRedir.aspx?ID=32UFQZP4T647-728-97</Url>
      <Description>32UFQZP4T647-728-97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68A8EF9214944588666FB2D8BEF0FA" ma:contentTypeVersion="0" ma:contentTypeDescription="Create a new document." ma:contentTypeScope="" ma:versionID="7a322c88631f2874593b74d16c232bc7">
  <xsd:schema xmlns:xsd="http://www.w3.org/2001/XMLSchema" xmlns:xs="http://www.w3.org/2001/XMLSchema" xmlns:p="http://schemas.microsoft.com/office/2006/metadata/properties" xmlns:ns2="4e79afdc-c4dd-456d-99d8-c5dc7335f01e" targetNamespace="http://schemas.microsoft.com/office/2006/metadata/properties" ma:root="true" ma:fieldsID="db1bb945ff662f8c4e3f96d4d08d0c70" ns2:_="">
    <xsd:import namespace="4e79afdc-c4dd-456d-99d8-c5dc7335f01e"/>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79afdc-c4dd-456d-99d8-c5dc7335f01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6EDF356-AD2C-41F9-830F-8E202C92F330}">
  <ds:schemaRefs>
    <ds:schemaRef ds:uri="http://schemas.microsoft.com/office/2006/metadata/properties"/>
    <ds:schemaRef ds:uri="http://schemas.microsoft.com/office/infopath/2007/PartnerControls"/>
    <ds:schemaRef ds:uri="4e79afdc-c4dd-456d-99d8-c5dc7335f01e"/>
  </ds:schemaRefs>
</ds:datastoreItem>
</file>

<file path=customXml/itemProps2.xml><?xml version="1.0" encoding="utf-8"?>
<ds:datastoreItem xmlns:ds="http://schemas.openxmlformats.org/officeDocument/2006/customXml" ds:itemID="{DF5C55C2-0B31-45AF-86F0-CE9F1CADDDF6}">
  <ds:schemaRefs>
    <ds:schemaRef ds:uri="http://schemas.microsoft.com/sharepoint/v3/contenttype/forms"/>
  </ds:schemaRefs>
</ds:datastoreItem>
</file>

<file path=customXml/itemProps3.xml><?xml version="1.0" encoding="utf-8"?>
<ds:datastoreItem xmlns:ds="http://schemas.openxmlformats.org/officeDocument/2006/customXml" ds:itemID="{10DB149F-6B28-40E7-8ADC-453A4806D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79afdc-c4dd-456d-99d8-c5dc7335f0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A813507-DEF1-4DF2-A1EC-54A5725475C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 example</vt:lpstr>
      <vt:lpstr>b. calculator</vt:lpstr>
      <vt:lpstr>c. overview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Erika Lewis</dc:creator>
  <cp:keywords/>
  <dc:description/>
  <cp:lastModifiedBy>Chang, Mai Err@CDFA</cp:lastModifiedBy>
  <cp:revision/>
  <dcterms:created xsi:type="dcterms:W3CDTF">2013-02-07T16:44:03Z</dcterms:created>
  <dcterms:modified xsi:type="dcterms:W3CDTF">2025-09-04T20:34:35Z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0x0101005868A8EF9214944588666FB2D8BEF0FA</vt:lpwstr>
  </property>
  <property fmtid="{D5CDD505-2E9C-101B-9397-08002B2CF9AE}" pid="3" name="_dlc_DocIdItemGuid">
    <vt:lpwstr>0cf8dc70-8e12-4f3c-8745-8c8823239d02</vt:lpwstr>
  </property>
</Properties>
</file>